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60" windowWidth="20730" windowHeight="11700" activeTab="1"/>
  </bookViews>
  <sheets>
    <sheet name="Текстовая часть" sheetId="5" r:id="rId1"/>
    <sheet name="Таблица 1" sheetId="1" r:id="rId2"/>
    <sheet name="Таблица 2" sheetId="2" r:id="rId3"/>
    <sheet name="Таблица 2.1" sheetId="3" r:id="rId4"/>
    <sheet name="Таблица 3,4" sheetId="4" r:id="rId5"/>
  </sheets>
  <definedNames>
    <definedName name="_xlnm.Print_Area" localSheetId="2">'Таблица 2'!$A$1:$J$50</definedName>
    <definedName name="_xlnm.Print_Area" localSheetId="3">'Таблица 2.1'!$A$1:$L$12</definedName>
    <definedName name="_xlnm.Print_Area" localSheetId="4">'Таблица 3,4'!$A$1:$C$24</definedName>
    <definedName name="_xlnm.Print_Area" localSheetId="0">'Текстовая часть'!$A$1:$C$120</definedName>
  </definedNames>
  <calcPr calcId="124519"/>
</workbook>
</file>

<file path=xl/calcChain.xml><?xml version="1.0" encoding="utf-8"?>
<calcChain xmlns="http://schemas.openxmlformats.org/spreadsheetml/2006/main">
  <c r="I12" i="3"/>
  <c r="H12"/>
  <c r="I10"/>
  <c r="H10"/>
  <c r="F12"/>
  <c r="E12"/>
  <c r="D34" i="2"/>
  <c r="D17" i="3"/>
  <c r="D35" i="2"/>
  <c r="E42"/>
  <c r="E40"/>
  <c r="E39"/>
  <c r="E34"/>
  <c r="E24"/>
  <c r="D37"/>
  <c r="D42"/>
  <c r="D49"/>
  <c r="C8" i="1"/>
  <c r="C18"/>
  <c r="D11" i="3"/>
  <c r="G11" s="1"/>
  <c r="E22" i="2"/>
  <c r="D40"/>
  <c r="D41"/>
  <c r="D39"/>
  <c r="D38"/>
  <c r="D36"/>
  <c r="J34"/>
  <c r="I34"/>
  <c r="H34"/>
  <c r="G34"/>
  <c r="D33"/>
  <c r="D32"/>
  <c r="J30"/>
  <c r="I30"/>
  <c r="H30"/>
  <c r="G30"/>
  <c r="F30"/>
  <c r="E30"/>
  <c r="D29"/>
  <c r="D28"/>
  <c r="D27"/>
  <c r="D26"/>
  <c r="D25"/>
  <c r="D24"/>
  <c r="J22"/>
  <c r="J21"/>
  <c r="I22"/>
  <c r="I21"/>
  <c r="I50"/>
  <c r="H22"/>
  <c r="H21"/>
  <c r="G22"/>
  <c r="G21"/>
  <c r="F22"/>
  <c r="F21"/>
  <c r="D20"/>
  <c r="D19"/>
  <c r="D18"/>
  <c r="D17"/>
  <c r="D16"/>
  <c r="D15"/>
  <c r="D14"/>
  <c r="D13"/>
  <c r="D12"/>
  <c r="I11"/>
  <c r="F11"/>
  <c r="F50"/>
  <c r="E11"/>
  <c r="D11"/>
  <c r="D30"/>
  <c r="F34"/>
  <c r="D22"/>
  <c r="D15" i="3"/>
  <c r="E21" i="2"/>
  <c r="D10" i="3"/>
  <c r="D12" s="1"/>
  <c r="G12" s="1"/>
  <c r="D21" i="2"/>
  <c r="E50"/>
  <c r="D50"/>
  <c r="G10" i="3" l="1"/>
  <c r="D16"/>
</calcChain>
</file>

<file path=xl/sharedStrings.xml><?xml version="1.0" encoding="utf-8"?>
<sst xmlns="http://schemas.openxmlformats.org/spreadsheetml/2006/main" count="249" uniqueCount="181">
  <si>
    <t>Показатели финансового состояния учреждения (подразделения)</t>
  </si>
  <si>
    <t>(последнюю отчетную дату)</t>
  </si>
  <si>
    <t>№ п/п</t>
  </si>
  <si>
    <t>Наименование показателя</t>
  </si>
  <si>
    <t>Сумма, тыс. руб.</t>
  </si>
  <si>
    <t>Нефинансовые активы, всего:</t>
  </si>
  <si>
    <t>из них:</t>
  </si>
  <si>
    <t>недвижимое имущество, всего:</t>
  </si>
  <si>
    <t>в том числе: остаточная стоимость</t>
  </si>
  <si>
    <t>особо ценное движимое имущество, всего:</t>
  </si>
  <si>
    <t>Финансовые активы, всего:</t>
  </si>
  <si>
    <t>в том числе:</t>
  </si>
  <si>
    <t>дебиторская задолженность по доходам</t>
  </si>
  <si>
    <t>Обязательства, всего:</t>
  </si>
  <si>
    <t>кредиторская задолженность:</t>
  </si>
  <si>
    <t>просроченная кредиторская задолженность</t>
  </si>
  <si>
    <t>Таблица 2</t>
  </si>
  <si>
    <t>Код строки</t>
  </si>
  <si>
    <t>всего</t>
  </si>
  <si>
    <t>из них гранты</t>
  </si>
  <si>
    <t>Поступления от доходов, всего:</t>
  </si>
  <si>
    <t>X</t>
  </si>
  <si>
    <t>доходы от оказания услуг, работ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</si>
  <si>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</si>
  <si>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</si>
  <si>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</si>
  <si>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</si>
  <si>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</si>
  <si>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социальные и иные выплаты населению, всего</t>
  </si>
  <si>
    <t>уплату налогов, сборов и иных платежей, всего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</si>
  <si>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</si>
  <si>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</si>
  <si>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</si>
  <si>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из них: увеличение остатков средств</t>
  </si>
  <si>
    <t>прочие поступления</t>
  </si>
  <si>
    <t>Выбытие финансовых активов, всего</t>
  </si>
  <si>
    <t>Из них: 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</si>
  <si>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</si>
  <si>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</si>
  <si>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</si>
  <si>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 xml:space="preserve">Таблица 2.1 </t>
  </si>
  <si>
    <t>Сумма выплат по расходам на закупку товаров, работ и услуг, руб (с точностью до двух знаков после запятой - 0,00</t>
  </si>
  <si>
    <t>всего на закупки</t>
  </si>
  <si>
    <t>на закупку товаров работ, услуг по году начала закупки:</t>
  </si>
  <si>
    <t>Таблица 3</t>
  </si>
  <si>
    <t>Сведения о средствах, поступающих во временное распоряжение учреждения (подразделения)</t>
  </si>
  <si>
    <t>(очередной финансовый год)</t>
  </si>
  <si>
    <t>Сумма (руб, с точностью до двух знаков после запятой - 0,00)</t>
  </si>
  <si>
    <t>Поступление</t>
  </si>
  <si>
    <t>Выбытие</t>
  </si>
  <si>
    <t xml:space="preserve">Таблица 4 </t>
  </si>
  <si>
    <t>Справочная информация</t>
  </si>
  <si>
    <t>Сумма (тыс.руб)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</si>
  <si>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</si>
  <si>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</si>
  <si>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</si>
  <si>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Таблица 1</t>
  </si>
  <si>
    <t>Объем финансового обеспечения, руб (с точностью до двух знаков после запятой - 0,00)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</si>
  <si>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</si>
  <si>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 xml:space="preserve">субсидии, предоставляемые в соответствии с абзацем вторым пункта 1 статьи 78.1 Бюджетного кодекса Российской Федерации </t>
  </si>
  <si>
    <t xml:space="preserve">субсидии на осуществление капитальных вложений </t>
  </si>
  <si>
    <t xml:space="preserve">субсидия на финансовое обеспечение выполнения государственного (муниципального) задания </t>
  </si>
  <si>
    <t xml:space="preserve">средства обязательного медицинского
страхования
</t>
  </si>
  <si>
    <t xml:space="preserve">поступления от оказания услуг (выполнения работ) на платной основе и от иной приносящей доход деятельности </t>
  </si>
  <si>
    <t xml:space="preserve">Год начала закупки
</t>
  </si>
  <si>
    <t xml:space="preserve">в соответствии с Федеральным законом от 5 апреля 2013 г. № 44-ФЗ “О контрактной системе в сфере закупок товаров, работ, услуг для обеспечения государственных и муниципальных нужд” </t>
  </si>
  <si>
    <t xml:space="preserve">в соответствии с Федеральным законом от 18 июля 2011 г. № 223-ФЗ “О закупках товаров, работ, услуг отдельными видами "юридических лиц” </t>
  </si>
  <si>
    <t>Выплаты порасходам на закупку товаров, работ, услуг всего:</t>
  </si>
  <si>
    <t xml:space="preserve">в том числе: на оплату контрактов заключенных до начала очередного финансового года: </t>
  </si>
  <si>
    <t>доходы от штрафов, пеней, иных сумм принудительного изъятия</t>
  </si>
  <si>
    <t>безвозмездные перечисления организациям</t>
  </si>
  <si>
    <t xml:space="preserve">Код по бюджетной классификации Российской Федерации </t>
  </si>
  <si>
    <t>денежные средства учреждения на счетах в казнействе</t>
  </si>
  <si>
    <t xml:space="preserve">в том числе: </t>
  </si>
  <si>
    <t xml:space="preserve"> доходы от собственности</t>
  </si>
  <si>
    <t>субсидия на выполнение муниципального задания</t>
  </si>
  <si>
    <t>в том числе; услуги связи</t>
  </si>
  <si>
    <t>коммунальные услуги</t>
  </si>
  <si>
    <t>работы, услуги по содержанию имущества</t>
  </si>
  <si>
    <t>прочие работы, услуги</t>
  </si>
  <si>
    <t>не заполнять</t>
  </si>
  <si>
    <t>0001</t>
  </si>
  <si>
    <t>заполняем только серые ячейки</t>
  </si>
  <si>
    <t>кредитора 2015г</t>
  </si>
  <si>
    <t>лимиты на 2016 - кредитора 2015г</t>
  </si>
  <si>
    <t>должно ровняться Таб.2 стр. 260 гр. Всего</t>
  </si>
  <si>
    <t>Обеспечение котрактов</t>
  </si>
  <si>
    <t>:                                                                     Утверждаю:</t>
  </si>
  <si>
    <t>   </t>
  </si>
  <si>
    <t>План финансово-хозяйственной деятельности</t>
  </si>
  <si>
    <t>1. Сведения об Учреждении</t>
  </si>
  <si>
    <t xml:space="preserve">    </t>
  </si>
  <si>
    <t>Полное наименование  учреждения:</t>
  </si>
  <si>
    <t>Юридический адрес</t>
  </si>
  <si>
    <t>Фактический адрес</t>
  </si>
  <si>
    <t>Телефон/факс учреждения</t>
  </si>
  <si>
    <t>Факс учреждения</t>
  </si>
  <si>
    <t>Адрес электронной почты</t>
  </si>
  <si>
    <t>ИНН/КПП</t>
  </si>
  <si>
    <t xml:space="preserve">Код ОКВЭД </t>
  </si>
  <si>
    <t>Код ОКПО</t>
  </si>
  <si>
    <t>Наименование Учредителя</t>
  </si>
  <si>
    <t>Единица измерения: руб.</t>
  </si>
  <si>
    <t>2. Сведения о деятельности Учреждения</t>
  </si>
  <si>
    <t>2.1</t>
  </si>
  <si>
    <t xml:space="preserve"> Цели деятельности Учреждения: Целями Учреждения являются всестороннее формирование  личности ребенка с учетом особенностей его физического, психического развития, индивидуальных возможностей и способностей, подготовка к обучению в школе, развитие и совершенствование образователь-ного процесса, осуществление дополнительных мер социальной поддержки детей и работников Учреждения. 
</t>
  </si>
  <si>
    <t>2.2</t>
  </si>
  <si>
    <t>Виды деятельности Учреждения:</t>
  </si>
  <si>
    <t>сохранение и приумножение (развитие) осетинской национальной культуры и традиций, а также национальных культур и традиций других народов, проживающих в РСО-Алании;</t>
  </si>
  <si>
    <t xml:space="preserve">реализация основной общеобразовательной программы дошкольного образования осуществляется </t>
  </si>
  <si>
    <t>с приоритетным осуществлением санитарно – гигиенических, профилактических</t>
  </si>
  <si>
    <t xml:space="preserve"> и оздоровительных мероприятии и процедур в группах  компенсирующего вида.</t>
  </si>
  <si>
    <t>реализация дополнительных общеобразовательных программ (художественной, физкультурно-</t>
  </si>
  <si>
    <t>спортивной, туристско-краеведческой, экологической, патриотической, социально-педагогической,</t>
  </si>
  <si>
    <t>художественно-эстетической направленности);</t>
  </si>
  <si>
    <t xml:space="preserve">материально-техническое обеспечение и оснащение образовательного процесса, </t>
  </si>
  <si>
    <t xml:space="preserve">оборудование помещений в соответствии с государственными и местными нормами </t>
  </si>
  <si>
    <t>и требованиями, осуществляемые в пределах собственных финансовых средств;</t>
  </si>
  <si>
    <t xml:space="preserve">использование и совершенствование методик образовательного процесса и образовательных технологий. </t>
  </si>
  <si>
    <t>2.3</t>
  </si>
  <si>
    <t>Перечень услуг (работ), осуществляемых на платной основе:</t>
  </si>
  <si>
    <t>3. Показатели хозяйственного деятельности Учреждения</t>
  </si>
  <si>
    <t xml:space="preserve">Проектная мощность ДОУ                         </t>
  </si>
  <si>
    <t xml:space="preserve">Штатная численность сотрудников           </t>
  </si>
  <si>
    <t xml:space="preserve">Уровень образования педагогических кадров: </t>
  </si>
  <si>
    <r>
      <t xml:space="preserve">с высшим образованием </t>
    </r>
    <r>
      <rPr>
        <i/>
        <u/>
        <sz val="11"/>
        <color indexed="63"/>
        <rFont val="Times New Roman"/>
        <family val="1"/>
        <charset val="204"/>
      </rPr>
      <t/>
    </r>
  </si>
  <si>
    <t xml:space="preserve">со средне-специальным образованием </t>
  </si>
  <si>
    <t xml:space="preserve">Среднее </t>
  </si>
  <si>
    <t>Уровень квалификации педагогических кадров:</t>
  </si>
  <si>
    <t xml:space="preserve">с высшей категорией </t>
  </si>
  <si>
    <t xml:space="preserve">с 1 категорией </t>
  </si>
  <si>
    <t xml:space="preserve">соответсвуют занимаемой должности  </t>
  </si>
  <si>
    <t>Численность воспитанников </t>
  </si>
  <si>
    <t xml:space="preserve">ясельная группа </t>
  </si>
  <si>
    <t xml:space="preserve">младшая группа </t>
  </si>
  <si>
    <t xml:space="preserve">средняя группа </t>
  </si>
  <si>
    <t xml:space="preserve">старшая группа </t>
  </si>
  <si>
    <t xml:space="preserve">подготовительная группа </t>
  </si>
  <si>
    <t xml:space="preserve">Годовой фонд оплаты труда работников </t>
  </si>
  <si>
    <t>Развивающие услуги: (по уставу)дополнительное образование детей</t>
  </si>
  <si>
    <r>
      <t xml:space="preserve">       </t>
    </r>
    <r>
      <rPr>
        <i/>
        <sz val="12"/>
        <color indexed="63"/>
        <rFont val="Times New Roman"/>
        <family val="1"/>
        <charset val="204"/>
      </rPr>
      <t xml:space="preserve">художественная направленность: </t>
    </r>
  </si>
  <si>
    <r>
      <t xml:space="preserve">       </t>
    </r>
    <r>
      <rPr>
        <i/>
        <sz val="12"/>
        <color indexed="63"/>
        <rFont val="Times New Roman"/>
        <family val="1"/>
        <charset val="204"/>
      </rPr>
      <t xml:space="preserve">научно-техническая направленность: </t>
    </r>
  </si>
  <si>
    <r>
      <t xml:space="preserve">       </t>
    </r>
    <r>
      <rPr>
        <i/>
        <sz val="12"/>
        <color indexed="63"/>
        <rFont val="Times New Roman"/>
        <family val="1"/>
        <charset val="204"/>
      </rPr>
      <t xml:space="preserve">физкультурно-спортивная направленность: </t>
    </r>
  </si>
  <si>
    <r>
      <t xml:space="preserve">       </t>
    </r>
    <r>
      <rPr>
        <i/>
        <sz val="12"/>
        <color indexed="63"/>
        <rFont val="Times New Roman"/>
        <family val="1"/>
        <charset val="204"/>
      </rPr>
      <t xml:space="preserve">социально-педагогическая: </t>
    </r>
  </si>
  <si>
    <t xml:space="preserve">Оздоровительные услуги: </t>
  </si>
  <si>
    <t xml:space="preserve">Организационные услуги: консультативно-профилактическая работа </t>
  </si>
  <si>
    <t xml:space="preserve">Директор/Заведующая МБДОУ № </t>
  </si>
  <si>
    <t xml:space="preserve"> _____________</t>
  </si>
  <si>
    <t>на очередной финансовый 2016 год</t>
  </si>
  <si>
    <t xml:space="preserve">       «___»___________2016г.</t>
  </si>
  <si>
    <t>г.Владикавказ 2016 г.</t>
  </si>
  <si>
    <t xml:space="preserve">Согласовано:   </t>
  </si>
  <si>
    <t xml:space="preserve">Начальник Управления образования              </t>
  </si>
  <si>
    <t xml:space="preserve">______________Гозюмов Р.Ч.                                                                                       </t>
  </si>
  <si>
    <t>«___»___________2016г.</t>
  </si>
  <si>
    <r>
      <t>воспитание, обучение и развитие, а также присмотр, уход и оздоровление детей в возрасте от  2</t>
    </r>
    <r>
      <rPr>
        <i/>
        <sz val="14"/>
        <color indexed="10"/>
        <rFont val="Times New Roman"/>
        <family val="1"/>
        <charset val="204"/>
      </rPr>
      <t xml:space="preserve">  </t>
    </r>
    <r>
      <rPr>
        <i/>
        <sz val="14"/>
        <color indexed="8"/>
        <rFont val="Times New Roman"/>
        <family val="1"/>
        <charset val="204"/>
      </rPr>
      <t>до 7 лет;</t>
    </r>
  </si>
  <si>
    <r>
      <t xml:space="preserve"> из них – ____ ед. педагогический персонал (факт работают </t>
    </r>
    <r>
      <rPr>
        <i/>
        <u/>
        <sz val="14"/>
        <color indexed="63"/>
        <rFont val="Times New Roman"/>
        <family val="1"/>
        <charset val="204"/>
      </rPr>
      <t>___</t>
    </r>
    <r>
      <rPr>
        <i/>
        <sz val="14"/>
        <color indexed="63"/>
        <rFont val="Times New Roman"/>
        <family val="1"/>
        <charset val="204"/>
      </rPr>
      <t>),</t>
    </r>
  </si>
  <si>
    <t xml:space="preserve">Фактическая численность на 01.01.2016г. </t>
  </si>
  <si>
    <t>Текстовую часть по желанию можно распечатать со старой формы она не меняется</t>
  </si>
  <si>
    <t>Меняются таблицы все.</t>
  </si>
  <si>
    <t xml:space="preserve">Показатели по поступлениям и выплатам учреждения (подразделения) </t>
  </si>
  <si>
    <r>
      <t xml:space="preserve">без категории – </t>
    </r>
    <r>
      <rPr>
        <i/>
        <u/>
        <sz val="14"/>
        <color indexed="63"/>
        <rFont val="Times New Roman"/>
        <family val="1"/>
        <charset val="204"/>
      </rPr>
      <t>____</t>
    </r>
    <r>
      <rPr>
        <i/>
        <sz val="14"/>
        <color indexed="63"/>
        <rFont val="Times New Roman"/>
        <family val="1"/>
        <charset val="204"/>
      </rPr>
      <t>человек.</t>
    </r>
  </si>
  <si>
    <r>
      <t xml:space="preserve"> </t>
    </r>
    <r>
      <rPr>
        <i/>
        <u/>
        <sz val="14"/>
        <color indexed="63"/>
        <rFont val="Times New Roman"/>
        <family val="1"/>
        <charset val="204"/>
      </rPr>
      <t xml:space="preserve">___ - </t>
    </r>
    <r>
      <rPr>
        <i/>
        <sz val="14"/>
        <color indexed="63"/>
        <rFont val="Times New Roman"/>
        <family val="1"/>
        <charset val="204"/>
      </rPr>
      <t>педагог-психолог и ___ - социальный педагог и.т.д. по штату</t>
    </r>
  </si>
  <si>
    <t>транспортные услуги</t>
  </si>
  <si>
    <t>арендная плата за пользование имуществом</t>
  </si>
  <si>
    <t>Наименование учреждения</t>
  </si>
  <si>
    <t>оплата труда</t>
  </si>
  <si>
    <t>начисления на выплаты по оплате труда</t>
  </si>
  <si>
    <t>ИСПОЛНИТЕЛЬНЫЙ</t>
  </si>
  <si>
    <t xml:space="preserve">уплата налога на имущество </t>
  </si>
  <si>
    <t>уплата государственной пошлины</t>
  </si>
  <si>
    <t>уплата иных платежей</t>
  </si>
  <si>
    <t>увеличение стоимости основных средств</t>
  </si>
  <si>
    <t>увеличение стоимости материальных запасов</t>
  </si>
  <si>
    <t>Показатели выплат по расходам на закупку товаров, работ, услуг учреждения (подразделения) на "_____" ______________  201___ г.</t>
  </si>
  <si>
    <t xml:space="preserve">на 2017 г. очередной финансовый год </t>
  </si>
  <si>
    <t xml:space="preserve">на 2018 г.       1-ый год планового периода </t>
  </si>
  <si>
    <t xml:space="preserve">на 2019 г.        2-ой год  планового периода
</t>
  </si>
  <si>
    <t>на "___" _______________ 201____ г.</t>
  </si>
  <si>
    <t>на " _____ " _________________  20 ___ г.</t>
  </si>
  <si>
    <t>на  " ____ " _______________ 20___г.</t>
  </si>
</sst>
</file>

<file path=xl/styles.xml><?xml version="1.0" encoding="utf-8"?>
<styleSheet xmlns="http://schemas.openxmlformats.org/spreadsheetml/2006/main">
  <fonts count="41">
    <font>
      <sz val="11"/>
      <color theme="1"/>
      <name val="Calibri"/>
      <family val="2"/>
      <charset val="204"/>
      <scheme val="minor"/>
    </font>
    <font>
      <i/>
      <sz val="12"/>
      <color indexed="63"/>
      <name val="Times New Roman"/>
      <family val="1"/>
      <charset val="204"/>
    </font>
    <font>
      <i/>
      <u/>
      <sz val="11"/>
      <color indexed="63"/>
      <name val="Times New Roman"/>
      <family val="1"/>
      <charset val="204"/>
    </font>
    <font>
      <i/>
      <sz val="14"/>
      <color indexed="63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i/>
      <sz val="14"/>
      <color indexed="10"/>
      <name val="Times New Roman"/>
      <family val="1"/>
      <charset val="204"/>
    </font>
    <font>
      <i/>
      <u/>
      <sz val="14"/>
      <color indexed="63"/>
      <name val="Times New Roman"/>
      <family val="1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name val="Calibri"/>
      <family val="2"/>
    </font>
    <font>
      <i/>
      <sz val="8"/>
      <name val="Arial"/>
      <family val="2"/>
      <charset val="204"/>
    </font>
    <font>
      <b/>
      <i/>
      <sz val="8"/>
      <name val="Arial"/>
      <family val="2"/>
      <charset val="204"/>
    </font>
    <font>
      <b/>
      <sz val="12"/>
      <name val="Arial"/>
      <family val="2"/>
      <charset val="204"/>
    </font>
    <font>
      <sz val="8"/>
      <name val="Calibri"/>
      <family val="2"/>
    </font>
    <font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i/>
      <sz val="16"/>
      <color rgb="FF333333"/>
      <name val="Times New Roman"/>
      <family val="1"/>
      <charset val="204"/>
    </font>
    <font>
      <i/>
      <sz val="10"/>
      <color rgb="FF333333"/>
      <name val="Times New Roman"/>
      <family val="1"/>
      <charset val="204"/>
    </font>
    <font>
      <i/>
      <sz val="12"/>
      <color rgb="FF333333"/>
      <name val="Times New Roman"/>
      <family val="1"/>
      <charset val="204"/>
    </font>
    <font>
      <i/>
      <sz val="12"/>
      <color theme="1"/>
      <name val="Courier New"/>
      <family val="3"/>
      <charset val="204"/>
    </font>
    <font>
      <sz val="12"/>
      <color rgb="FF333333"/>
      <name val="Times New Roman"/>
      <family val="1"/>
      <charset val="204"/>
    </font>
    <font>
      <i/>
      <sz val="14"/>
      <color rgb="FF333333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24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i/>
      <sz val="12"/>
      <color rgb="FF333333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u/>
      <sz val="10"/>
      <color theme="1"/>
      <name val="Arial"/>
      <family val="2"/>
      <charset val="204"/>
    </font>
    <font>
      <b/>
      <sz val="20"/>
      <color theme="1"/>
      <name val="Calibri"/>
      <family val="2"/>
      <charset val="204"/>
      <scheme val="minor"/>
    </font>
    <font>
      <b/>
      <sz val="16"/>
      <color theme="1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BFDAD"/>
        <bgColor indexed="64"/>
      </patternFill>
    </fill>
    <fill>
      <patternFill patternType="solid">
        <fgColor rgb="FFFFFFD9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D5FEFF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</borders>
  <cellStyleXfs count="157">
    <xf numFmtId="0" fontId="0" fillId="0" borderId="0"/>
    <xf numFmtId="0" fontId="15" fillId="0" borderId="0">
      <alignment horizontal="left"/>
    </xf>
    <xf numFmtId="0" fontId="15" fillId="0" borderId="0">
      <alignment horizontal="left"/>
    </xf>
    <xf numFmtId="49" fontId="7" fillId="0" borderId="16">
      <alignment horizontal="left" wrapText="1"/>
    </xf>
    <xf numFmtId="0" fontId="7" fillId="0" borderId="17">
      <alignment horizontal="left" wrapText="1"/>
    </xf>
    <xf numFmtId="0" fontId="8" fillId="0" borderId="0"/>
    <xf numFmtId="0" fontId="8" fillId="0" borderId="0"/>
    <xf numFmtId="0" fontId="15" fillId="0" borderId="0">
      <alignment horizontal="left"/>
    </xf>
    <xf numFmtId="0" fontId="9" fillId="0" borderId="18">
      <alignment horizontal="center"/>
    </xf>
    <xf numFmtId="49" fontId="9" fillId="0" borderId="19">
      <alignment horizontal="center"/>
    </xf>
    <xf numFmtId="0" fontId="9" fillId="0" borderId="20">
      <alignment horizontal="center"/>
    </xf>
    <xf numFmtId="49" fontId="9" fillId="0" borderId="20">
      <alignment horizontal="center"/>
    </xf>
    <xf numFmtId="0" fontId="9" fillId="0" borderId="20"/>
    <xf numFmtId="0" fontId="9" fillId="0" borderId="21">
      <alignment horizontal="center"/>
    </xf>
    <xf numFmtId="0" fontId="10" fillId="0" borderId="22"/>
    <xf numFmtId="49" fontId="9" fillId="0" borderId="23">
      <alignment horizontal="center" vertical="center" wrapText="1"/>
    </xf>
    <xf numFmtId="49" fontId="9" fillId="0" borderId="24">
      <alignment horizontal="center" vertical="center"/>
    </xf>
    <xf numFmtId="4" fontId="9" fillId="0" borderId="25">
      <alignment horizontal="right"/>
    </xf>
    <xf numFmtId="4" fontId="9" fillId="0" borderId="26">
      <alignment horizontal="right"/>
    </xf>
    <xf numFmtId="4" fontId="9" fillId="0" borderId="27">
      <alignment horizontal="right"/>
    </xf>
    <xf numFmtId="0" fontId="9" fillId="0" borderId="28">
      <alignment horizontal="center" wrapText="1"/>
    </xf>
    <xf numFmtId="0" fontId="9" fillId="0" borderId="26">
      <alignment horizontal="center" wrapText="1"/>
    </xf>
    <xf numFmtId="0" fontId="9" fillId="0" borderId="27">
      <alignment horizontal="center" wrapText="1"/>
    </xf>
    <xf numFmtId="0" fontId="9" fillId="0" borderId="29"/>
    <xf numFmtId="0" fontId="9" fillId="0" borderId="30"/>
    <xf numFmtId="0" fontId="9" fillId="0" borderId="31">
      <alignment horizontal="center"/>
    </xf>
    <xf numFmtId="0" fontId="9" fillId="0" borderId="32">
      <alignment horizontal="center"/>
    </xf>
    <xf numFmtId="0" fontId="9" fillId="0" borderId="33">
      <alignment horizontal="center"/>
    </xf>
    <xf numFmtId="0" fontId="11" fillId="0" borderId="34">
      <alignment wrapText="1"/>
    </xf>
    <xf numFmtId="0" fontId="9" fillId="0" borderId="35">
      <alignment horizontal="left" indent="3"/>
    </xf>
    <xf numFmtId="49" fontId="9" fillId="0" borderId="34">
      <alignment horizontal="left" wrapText="1"/>
    </xf>
    <xf numFmtId="0" fontId="9" fillId="2" borderId="36"/>
    <xf numFmtId="0" fontId="16" fillId="0" borderId="0"/>
    <xf numFmtId="0" fontId="8" fillId="0" borderId="16">
      <alignment horizontal="left" vertical="center"/>
    </xf>
    <xf numFmtId="0" fontId="8" fillId="0" borderId="37">
      <alignment horizontal="left" vertical="center" wrapText="1"/>
    </xf>
    <xf numFmtId="0" fontId="8" fillId="0" borderId="36">
      <alignment horizontal="left" vertical="center"/>
    </xf>
    <xf numFmtId="0" fontId="9" fillId="0" borderId="16">
      <alignment horizontal="center" wrapText="1"/>
    </xf>
    <xf numFmtId="0" fontId="9" fillId="0" borderId="0">
      <alignment horizontal="center" wrapText="1"/>
    </xf>
    <xf numFmtId="0" fontId="9" fillId="0" borderId="0">
      <alignment horizontal="center"/>
    </xf>
    <xf numFmtId="0" fontId="9" fillId="0" borderId="38">
      <alignment horizontal="center"/>
    </xf>
    <xf numFmtId="0" fontId="9" fillId="0" borderId="39">
      <alignment horizontal="center"/>
    </xf>
    <xf numFmtId="0" fontId="9" fillId="0" borderId="40">
      <alignment horizontal="center"/>
    </xf>
    <xf numFmtId="0" fontId="9" fillId="0" borderId="41">
      <alignment horizontal="center"/>
    </xf>
    <xf numFmtId="0" fontId="9" fillId="0" borderId="42">
      <alignment horizontal="center"/>
    </xf>
    <xf numFmtId="49" fontId="9" fillId="0" borderId="43">
      <alignment horizontal="center" wrapText="1"/>
    </xf>
    <xf numFmtId="0" fontId="9" fillId="0" borderId="44">
      <alignment horizontal="center"/>
    </xf>
    <xf numFmtId="49" fontId="9" fillId="0" borderId="38">
      <alignment horizontal="center" wrapText="1"/>
    </xf>
    <xf numFmtId="49" fontId="9" fillId="0" borderId="40">
      <alignment horizontal="center" wrapText="1"/>
    </xf>
    <xf numFmtId="0" fontId="9" fillId="0" borderId="16">
      <alignment horizontal="center"/>
    </xf>
    <xf numFmtId="0" fontId="9" fillId="0" borderId="36">
      <alignment horizontal="center"/>
    </xf>
    <xf numFmtId="0" fontId="9" fillId="0" borderId="23">
      <alignment horizontal="center"/>
    </xf>
    <xf numFmtId="4" fontId="9" fillId="0" borderId="44">
      <alignment horizontal="right" wrapText="1"/>
    </xf>
    <xf numFmtId="4" fontId="9" fillId="0" borderId="38">
      <alignment horizontal="right" wrapText="1"/>
    </xf>
    <xf numFmtId="4" fontId="9" fillId="0" borderId="40">
      <alignment horizontal="right" wrapText="1"/>
    </xf>
    <xf numFmtId="0" fontId="12" fillId="0" borderId="0">
      <alignment horizontal="right"/>
    </xf>
    <xf numFmtId="0" fontId="9" fillId="0" borderId="38">
      <alignment horizontal="center"/>
    </xf>
    <xf numFmtId="0" fontId="9" fillId="0" borderId="39">
      <alignment horizontal="center"/>
    </xf>
    <xf numFmtId="0" fontId="9" fillId="0" borderId="40">
      <alignment horizontal="center"/>
    </xf>
    <xf numFmtId="0" fontId="9" fillId="0" borderId="18">
      <alignment horizontal="center"/>
    </xf>
    <xf numFmtId="4" fontId="9" fillId="0" borderId="44">
      <alignment horizontal="right" wrapText="1"/>
    </xf>
    <xf numFmtId="4" fontId="9" fillId="0" borderId="45">
      <alignment horizontal="right" wrapText="1"/>
    </xf>
    <xf numFmtId="4" fontId="9" fillId="0" borderId="40">
      <alignment horizontal="right" wrapText="1"/>
    </xf>
    <xf numFmtId="0" fontId="16" fillId="0" borderId="16"/>
    <xf numFmtId="0" fontId="16" fillId="0" borderId="36"/>
    <xf numFmtId="4" fontId="9" fillId="0" borderId="31">
      <alignment horizontal="right" wrapText="1"/>
    </xf>
    <xf numFmtId="49" fontId="9" fillId="0" borderId="0">
      <alignment horizontal="right"/>
    </xf>
    <xf numFmtId="0" fontId="9" fillId="0" borderId="45">
      <alignment horizontal="center"/>
    </xf>
    <xf numFmtId="0" fontId="9" fillId="0" borderId="29">
      <alignment horizontal="center"/>
    </xf>
    <xf numFmtId="0" fontId="9" fillId="0" borderId="46">
      <alignment horizontal="center"/>
    </xf>
    <xf numFmtId="0" fontId="9" fillId="0" borderId="24">
      <alignment horizontal="center"/>
    </xf>
    <xf numFmtId="4" fontId="9" fillId="0" borderId="25">
      <alignment horizontal="right" wrapText="1"/>
    </xf>
    <xf numFmtId="4" fontId="9" fillId="0" borderId="47">
      <alignment horizontal="center" wrapText="1"/>
    </xf>
    <xf numFmtId="4" fontId="9" fillId="0" borderId="48">
      <alignment horizontal="right" wrapText="1"/>
    </xf>
    <xf numFmtId="49" fontId="9" fillId="0" borderId="36">
      <alignment horizontal="center"/>
    </xf>
    <xf numFmtId="0" fontId="10" fillId="0" borderId="30"/>
    <xf numFmtId="0" fontId="8" fillId="0" borderId="30"/>
    <xf numFmtId="0" fontId="10" fillId="0" borderId="29"/>
    <xf numFmtId="0" fontId="9" fillId="2" borderId="0"/>
    <xf numFmtId="0" fontId="13" fillId="0" borderId="0">
      <alignment horizontal="center"/>
    </xf>
    <xf numFmtId="0" fontId="13" fillId="0" borderId="32">
      <alignment horizontal="center"/>
    </xf>
    <xf numFmtId="0" fontId="9" fillId="0" borderId="0">
      <alignment horizontal="left"/>
    </xf>
    <xf numFmtId="0" fontId="9" fillId="0" borderId="0">
      <alignment horizontal="center"/>
    </xf>
    <xf numFmtId="0" fontId="9" fillId="0" borderId="16">
      <alignment horizontal="left"/>
    </xf>
    <xf numFmtId="0" fontId="9" fillId="0" borderId="49">
      <alignment horizontal="center" vertical="center" wrapText="1"/>
    </xf>
    <xf numFmtId="0" fontId="9" fillId="0" borderId="49">
      <alignment horizontal="center" vertical="center"/>
    </xf>
    <xf numFmtId="0" fontId="7" fillId="0" borderId="50">
      <alignment horizontal="left" wrapText="1"/>
    </xf>
    <xf numFmtId="0" fontId="11" fillId="0" borderId="51">
      <alignment horizontal="left" wrapText="1"/>
    </xf>
    <xf numFmtId="0" fontId="9" fillId="0" borderId="51">
      <alignment horizontal="left" wrapText="1" indent="2"/>
    </xf>
    <xf numFmtId="0" fontId="11" fillId="0" borderId="51">
      <alignment horizontal="left" wrapText="1" indent="1"/>
    </xf>
    <xf numFmtId="0" fontId="14" fillId="0" borderId="52"/>
    <xf numFmtId="0" fontId="14" fillId="0" borderId="0"/>
    <xf numFmtId="0" fontId="11" fillId="0" borderId="16">
      <alignment horizontal="left" wrapText="1"/>
    </xf>
    <xf numFmtId="0" fontId="11" fillId="0" borderId="50">
      <alignment horizontal="left" wrapText="1"/>
    </xf>
    <xf numFmtId="0" fontId="9" fillId="0" borderId="51">
      <alignment horizontal="left" wrapText="1" indent="3"/>
    </xf>
    <xf numFmtId="0" fontId="9" fillId="0" borderId="53">
      <alignment horizontal="left" wrapText="1" indent="3"/>
    </xf>
    <xf numFmtId="0" fontId="7" fillId="0" borderId="51">
      <alignment horizontal="left" wrapText="1"/>
    </xf>
    <xf numFmtId="0" fontId="9" fillId="3" borderId="51">
      <alignment horizontal="left" wrapText="1" indent="3"/>
    </xf>
    <xf numFmtId="0" fontId="9" fillId="0" borderId="52">
      <alignment horizontal="left" wrapText="1" indent="3"/>
    </xf>
    <xf numFmtId="0" fontId="9" fillId="0" borderId="0"/>
    <xf numFmtId="0" fontId="9" fillId="0" borderId="16"/>
    <xf numFmtId="0" fontId="9" fillId="0" borderId="0">
      <alignment wrapText="1"/>
    </xf>
    <xf numFmtId="49" fontId="9" fillId="0" borderId="0">
      <alignment horizontal="left"/>
    </xf>
    <xf numFmtId="0" fontId="7" fillId="0" borderId="16">
      <alignment wrapText="1"/>
    </xf>
    <xf numFmtId="0" fontId="9" fillId="0" borderId="17">
      <alignment wrapText="1"/>
    </xf>
    <xf numFmtId="0" fontId="7" fillId="0" borderId="17">
      <alignment wrapText="1"/>
    </xf>
    <xf numFmtId="0" fontId="9" fillId="0" borderId="36">
      <alignment wrapText="1"/>
    </xf>
    <xf numFmtId="49" fontId="7" fillId="0" borderId="16">
      <alignment horizontal="left"/>
    </xf>
    <xf numFmtId="0" fontId="7" fillId="0" borderId="17">
      <alignment horizontal="left"/>
    </xf>
    <xf numFmtId="49" fontId="9" fillId="0" borderId="36"/>
    <xf numFmtId="49" fontId="9" fillId="0" borderId="0"/>
    <xf numFmtId="49" fontId="9" fillId="0" borderId="16"/>
    <xf numFmtId="0" fontId="9" fillId="0" borderId="37">
      <alignment horizontal="center" vertical="center" wrapText="1"/>
    </xf>
    <xf numFmtId="49" fontId="9" fillId="0" borderId="18">
      <alignment horizontal="center" vertical="center"/>
    </xf>
    <xf numFmtId="49" fontId="9" fillId="0" borderId="41">
      <alignment horizontal="center" wrapText="1"/>
    </xf>
    <xf numFmtId="49" fontId="9" fillId="0" borderId="54">
      <alignment horizontal="center"/>
    </xf>
    <xf numFmtId="49" fontId="9" fillId="0" borderId="55">
      <alignment horizontal="center" wrapText="1"/>
    </xf>
    <xf numFmtId="0" fontId="14" fillId="0" borderId="22"/>
    <xf numFmtId="49" fontId="9" fillId="0" borderId="16">
      <alignment horizontal="center"/>
    </xf>
    <xf numFmtId="49" fontId="9" fillId="0" borderId="55">
      <alignment horizontal="center"/>
    </xf>
    <xf numFmtId="49" fontId="9" fillId="0" borderId="16">
      <alignment horizontal="left"/>
    </xf>
    <xf numFmtId="49" fontId="9" fillId="0" borderId="41">
      <alignment horizontal="center"/>
    </xf>
    <xf numFmtId="49" fontId="9" fillId="0" borderId="56">
      <alignment horizontal="center"/>
    </xf>
    <xf numFmtId="0" fontId="9" fillId="0" borderId="57">
      <alignment horizontal="center" wrapText="1"/>
    </xf>
    <xf numFmtId="49" fontId="9" fillId="0" borderId="54">
      <alignment horizontal="center" wrapText="1"/>
    </xf>
    <xf numFmtId="49" fontId="9" fillId="3" borderId="54">
      <alignment horizontal="center" wrapText="1"/>
    </xf>
    <xf numFmtId="49" fontId="9" fillId="0" borderId="22">
      <alignment horizontal="center" wrapText="1"/>
    </xf>
    <xf numFmtId="0" fontId="9" fillId="0" borderId="36"/>
    <xf numFmtId="0" fontId="14" fillId="0" borderId="16"/>
    <xf numFmtId="0" fontId="9" fillId="0" borderId="18">
      <alignment horizontal="center" vertical="center"/>
    </xf>
    <xf numFmtId="49" fontId="9" fillId="0" borderId="44">
      <alignment horizontal="center"/>
    </xf>
    <xf numFmtId="49" fontId="9" fillId="0" borderId="37">
      <alignment horizontal="center"/>
    </xf>
    <xf numFmtId="49" fontId="9" fillId="0" borderId="18">
      <alignment horizontal="center"/>
    </xf>
    <xf numFmtId="0" fontId="9" fillId="0" borderId="58">
      <alignment horizontal="center" wrapText="1"/>
    </xf>
    <xf numFmtId="49" fontId="9" fillId="0" borderId="44">
      <alignment horizontal="center" wrapText="1"/>
    </xf>
    <xf numFmtId="49" fontId="9" fillId="0" borderId="37">
      <alignment horizontal="center" wrapText="1"/>
    </xf>
    <xf numFmtId="49" fontId="9" fillId="3" borderId="37">
      <alignment horizontal="center" wrapText="1"/>
    </xf>
    <xf numFmtId="0" fontId="9" fillId="0" borderId="37">
      <alignment horizontal="center" wrapText="1"/>
    </xf>
    <xf numFmtId="49" fontId="9" fillId="0" borderId="18">
      <alignment horizontal="center" wrapText="1"/>
    </xf>
    <xf numFmtId="0" fontId="7" fillId="0" borderId="16"/>
    <xf numFmtId="49" fontId="9" fillId="0" borderId="37">
      <alignment horizontal="center" vertical="center" wrapText="1"/>
    </xf>
    <xf numFmtId="4" fontId="9" fillId="0" borderId="44">
      <alignment horizontal="right"/>
    </xf>
    <xf numFmtId="4" fontId="9" fillId="0" borderId="37">
      <alignment horizontal="right"/>
    </xf>
    <xf numFmtId="4" fontId="9" fillId="0" borderId="18">
      <alignment horizontal="right"/>
    </xf>
    <xf numFmtId="4" fontId="9" fillId="0" borderId="56">
      <alignment horizontal="right" shrinkToFit="1"/>
    </xf>
    <xf numFmtId="4" fontId="9" fillId="0" borderId="58">
      <alignment horizontal="right"/>
    </xf>
    <xf numFmtId="49" fontId="9" fillId="0" borderId="16">
      <alignment horizontal="right" vertical="center" shrinkToFit="1"/>
    </xf>
    <xf numFmtId="4" fontId="9" fillId="0" borderId="22">
      <alignment horizontal="right"/>
    </xf>
    <xf numFmtId="49" fontId="9" fillId="0" borderId="37">
      <alignment horizontal="center" vertical="center" wrapText="1"/>
    </xf>
    <xf numFmtId="0" fontId="9" fillId="0" borderId="0">
      <alignment horizontal="right"/>
    </xf>
    <xf numFmtId="49" fontId="9" fillId="0" borderId="0">
      <alignment horizontal="center"/>
    </xf>
    <xf numFmtId="0" fontId="9" fillId="0" borderId="36">
      <alignment horizontal="center"/>
    </xf>
    <xf numFmtId="0" fontId="9" fillId="0" borderId="59">
      <alignment horizontal="right"/>
    </xf>
    <xf numFmtId="0" fontId="10" fillId="0" borderId="59"/>
    <xf numFmtId="0" fontId="9" fillId="0" borderId="59"/>
    <xf numFmtId="0" fontId="10" fillId="0" borderId="0"/>
    <xf numFmtId="0" fontId="9" fillId="0" borderId="16">
      <alignment horizontal="center"/>
    </xf>
    <xf numFmtId="0" fontId="18" fillId="0" borderId="0"/>
  </cellStyleXfs>
  <cellXfs count="133">
    <xf numFmtId="0" fontId="0" fillId="0" borderId="0" xfId="0"/>
    <xf numFmtId="0" fontId="19" fillId="0" borderId="0" xfId="0" applyFont="1" applyAlignment="1">
      <alignment horizontal="justify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0" xfId="0" applyFont="1" applyAlignment="1">
      <alignment horizontal="right" vertical="center"/>
    </xf>
    <xf numFmtId="0" fontId="19" fillId="0" borderId="7" xfId="0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8" xfId="0" applyFont="1" applyBorder="1" applyAlignment="1">
      <alignment horizontal="center" vertical="center" wrapText="1"/>
    </xf>
    <xf numFmtId="0" fontId="19" fillId="0" borderId="8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8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19" fillId="0" borderId="8" xfId="0" applyFont="1" applyBorder="1" applyAlignment="1">
      <alignment horizontal="center" vertical="center" wrapText="1"/>
    </xf>
    <xf numFmtId="0" fontId="0" fillId="4" borderId="0" xfId="0" applyFill="1"/>
    <xf numFmtId="0" fontId="19" fillId="0" borderId="1" xfId="0" applyFont="1" applyFill="1" applyBorder="1" applyAlignment="1">
      <alignment horizontal="left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0" fillId="0" borderId="0" xfId="0" applyFill="1"/>
    <xf numFmtId="0" fontId="19" fillId="0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0" fontId="19" fillId="0" borderId="8" xfId="0" applyFont="1" applyFill="1" applyBorder="1" applyAlignment="1">
      <alignment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20" fillId="0" borderId="1" xfId="0" applyFont="1" applyBorder="1"/>
    <xf numFmtId="0" fontId="19" fillId="0" borderId="2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left" vertical="center" wrapText="1"/>
    </xf>
    <xf numFmtId="0" fontId="0" fillId="5" borderId="0" xfId="0" applyFill="1"/>
    <xf numFmtId="0" fontId="19" fillId="6" borderId="4" xfId="0" applyFont="1" applyFill="1" applyBorder="1" applyAlignment="1">
      <alignment horizontal="left" vertical="center" wrapText="1"/>
    </xf>
    <xf numFmtId="0" fontId="19" fillId="6" borderId="3" xfId="0" applyFont="1" applyFill="1" applyBorder="1" applyAlignment="1">
      <alignment horizontal="center" vertical="center" wrapText="1"/>
    </xf>
    <xf numFmtId="0" fontId="19" fillId="7" borderId="3" xfId="0" applyFont="1" applyFill="1" applyBorder="1" applyAlignment="1">
      <alignment horizontal="center" vertical="center" wrapText="1"/>
    </xf>
    <xf numFmtId="0" fontId="19" fillId="7" borderId="8" xfId="0" applyFont="1" applyFill="1" applyBorder="1" applyAlignment="1">
      <alignment vertical="center" wrapText="1"/>
    </xf>
    <xf numFmtId="0" fontId="19" fillId="7" borderId="4" xfId="0" applyFont="1" applyFill="1" applyBorder="1" applyAlignment="1">
      <alignment vertical="center" wrapText="1"/>
    </xf>
    <xf numFmtId="0" fontId="19" fillId="0" borderId="0" xfId="0" applyFont="1" applyFill="1" applyAlignment="1">
      <alignment horizontal="justify" vertic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left" vertical="center" wrapText="1"/>
    </xf>
    <xf numFmtId="0" fontId="19" fillId="0" borderId="6" xfId="0" applyFont="1" applyFill="1" applyBorder="1" applyAlignment="1">
      <alignment horizontal="left" vertical="center" wrapText="1"/>
    </xf>
    <xf numFmtId="0" fontId="19" fillId="0" borderId="8" xfId="0" applyFont="1" applyFill="1" applyBorder="1" applyAlignment="1">
      <alignment horizontal="left" vertical="center" wrapText="1"/>
    </xf>
    <xf numFmtId="0" fontId="19" fillId="7" borderId="1" xfId="0" applyFont="1" applyFill="1" applyBorder="1" applyAlignment="1">
      <alignment horizontal="center" vertical="center" wrapText="1"/>
    </xf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49" fontId="19" fillId="0" borderId="8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right" vertical="center"/>
    </xf>
    <xf numFmtId="0" fontId="27" fillId="0" borderId="0" xfId="0" applyFont="1" applyAlignment="1">
      <alignment horizontal="right" vertical="center"/>
    </xf>
    <xf numFmtId="0" fontId="27" fillId="0" borderId="0" xfId="0" applyFont="1" applyAlignment="1">
      <alignment horizontal="center" vertical="center"/>
    </xf>
    <xf numFmtId="0" fontId="27" fillId="3" borderId="8" xfId="0" applyFont="1" applyFill="1" applyBorder="1" applyAlignment="1">
      <alignment vertical="center" wrapText="1"/>
    </xf>
    <xf numFmtId="0" fontId="27" fillId="3" borderId="7" xfId="0" applyFont="1" applyFill="1" applyBorder="1" applyAlignment="1">
      <alignment vertical="center" wrapText="1"/>
    </xf>
    <xf numFmtId="0" fontId="27" fillId="3" borderId="1" xfId="0" applyFont="1" applyFill="1" applyBorder="1" applyAlignment="1">
      <alignment vertical="center" wrapText="1"/>
    </xf>
    <xf numFmtId="0" fontId="27" fillId="3" borderId="2" xfId="0" applyFont="1" applyFill="1" applyBorder="1" applyAlignment="1">
      <alignment vertical="center" wrapText="1"/>
    </xf>
    <xf numFmtId="0" fontId="27" fillId="3" borderId="4" xfId="0" applyFont="1" applyFill="1" applyBorder="1" applyAlignment="1">
      <alignment vertical="center" wrapText="1"/>
    </xf>
    <xf numFmtId="0" fontId="27" fillId="3" borderId="3" xfId="0" applyFont="1" applyFill="1" applyBorder="1" applyAlignment="1">
      <alignment vertical="center" wrapText="1"/>
    </xf>
    <xf numFmtId="0" fontId="27" fillId="3" borderId="3" xfId="0" applyFont="1" applyFill="1" applyBorder="1" applyAlignment="1">
      <alignment horizontal="left" vertical="center" wrapText="1"/>
    </xf>
    <xf numFmtId="0" fontId="27" fillId="3" borderId="3" xfId="0" applyFont="1" applyFill="1" applyBorder="1" applyAlignment="1">
      <alignment horizontal="center" vertical="center" wrapText="1"/>
    </xf>
    <xf numFmtId="0" fontId="27" fillId="3" borderId="0" xfId="0" applyFont="1" applyFill="1" applyAlignment="1">
      <alignment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 indent="5"/>
    </xf>
    <xf numFmtId="0" fontId="27" fillId="0" borderId="0" xfId="0" applyFont="1" applyAlignment="1">
      <alignment horizontal="justify" vertical="center"/>
    </xf>
    <xf numFmtId="0" fontId="25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30" fillId="0" borderId="0" xfId="0" applyFont="1"/>
    <xf numFmtId="0" fontId="25" fillId="4" borderId="0" xfId="0" applyFont="1" applyFill="1" applyAlignment="1">
      <alignment horizontal="right" vertical="center"/>
    </xf>
    <xf numFmtId="0" fontId="25" fillId="4" borderId="0" xfId="0" applyFont="1" applyFill="1" applyAlignment="1">
      <alignment horizontal="left" vertical="center"/>
    </xf>
    <xf numFmtId="49" fontId="22" fillId="0" borderId="0" xfId="0" applyNumberFormat="1" applyFont="1" applyAlignment="1">
      <alignment vertical="top"/>
    </xf>
    <xf numFmtId="49" fontId="22" fillId="0" borderId="0" xfId="0" applyNumberFormat="1" applyFont="1"/>
    <xf numFmtId="0" fontId="30" fillId="0" borderId="0" xfId="0" applyFont="1" applyAlignment="1">
      <alignment vertical="center" wrapText="1"/>
    </xf>
    <xf numFmtId="0" fontId="22" fillId="0" borderId="0" xfId="0" applyFont="1" applyAlignment="1">
      <alignment wrapText="1"/>
    </xf>
    <xf numFmtId="0" fontId="31" fillId="0" borderId="0" xfId="0" applyFont="1"/>
    <xf numFmtId="0" fontId="32" fillId="0" borderId="0" xfId="0" applyFont="1"/>
    <xf numFmtId="0" fontId="22" fillId="4" borderId="0" xfId="0" applyFont="1" applyFill="1" applyAlignment="1">
      <alignment wrapText="1"/>
    </xf>
    <xf numFmtId="0" fontId="19" fillId="0" borderId="0" xfId="0" applyFont="1" applyAlignment="1">
      <alignment horizontal="right" vertical="center"/>
    </xf>
    <xf numFmtId="0" fontId="19" fillId="0" borderId="8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7" borderId="4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9" fillId="0" borderId="51" xfId="87" applyNumberFormat="1" applyAlignment="1">
      <alignment wrapText="1"/>
    </xf>
    <xf numFmtId="0" fontId="9" fillId="0" borderId="53" xfId="87" applyNumberFormat="1" applyBorder="1" applyAlignment="1">
      <alignment wrapText="1"/>
    </xf>
    <xf numFmtId="0" fontId="9" fillId="0" borderId="53" xfId="87" applyNumberFormat="1" applyBorder="1" applyAlignment="1" applyProtection="1">
      <alignment wrapText="1"/>
    </xf>
    <xf numFmtId="0" fontId="19" fillId="8" borderId="4" xfId="0" applyFont="1" applyFill="1" applyBorder="1" applyAlignment="1">
      <alignment horizontal="left" vertical="center" wrapText="1"/>
    </xf>
    <xf numFmtId="0" fontId="19" fillId="8" borderId="3" xfId="0" applyFont="1" applyFill="1" applyBorder="1" applyAlignment="1">
      <alignment horizontal="center" vertical="center" wrapText="1"/>
    </xf>
    <xf numFmtId="0" fontId="19" fillId="8" borderId="6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9" fillId="7" borderId="1" xfId="0" applyFont="1" applyFill="1" applyBorder="1" applyAlignment="1">
      <alignment vertical="center" wrapText="1"/>
    </xf>
    <xf numFmtId="0" fontId="17" fillId="0" borderId="0" xfId="0" applyFont="1"/>
    <xf numFmtId="0" fontId="19" fillId="8" borderId="1" xfId="0" applyFont="1" applyFill="1" applyBorder="1" applyAlignment="1">
      <alignment horizontal="center" vertical="center" wrapText="1"/>
    </xf>
    <xf numFmtId="0" fontId="0" fillId="0" borderId="1" xfId="0" applyFont="1" applyBorder="1"/>
    <xf numFmtId="0" fontId="19" fillId="0" borderId="4" xfId="0" applyFont="1" applyBorder="1" applyAlignment="1">
      <alignment vertical="center" wrapText="1"/>
    </xf>
    <xf numFmtId="0" fontId="20" fillId="0" borderId="1" xfId="0" applyFont="1" applyBorder="1" applyAlignment="1">
      <alignment wrapText="1"/>
    </xf>
    <xf numFmtId="0" fontId="33" fillId="8" borderId="3" xfId="0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34" fillId="7" borderId="3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justify" vertical="center"/>
    </xf>
    <xf numFmtId="0" fontId="35" fillId="0" borderId="0" xfId="0" applyFont="1" applyAlignment="1">
      <alignment horizontal="center" vertical="center"/>
    </xf>
    <xf numFmtId="0" fontId="30" fillId="0" borderId="0" xfId="0" applyFont="1" applyAlignment="1">
      <alignment horizontal="justify" vertical="center" wrapText="1"/>
    </xf>
    <xf numFmtId="0" fontId="30" fillId="0" borderId="0" xfId="0" applyFont="1" applyAlignment="1">
      <alignment horizontal="justify" vertical="center"/>
    </xf>
    <xf numFmtId="0" fontId="30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25" fillId="4" borderId="0" xfId="0" applyFont="1" applyFill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9" fillId="0" borderId="8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19" fillId="0" borderId="8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39" fillId="6" borderId="9" xfId="0" applyFont="1" applyFill="1" applyBorder="1" applyAlignment="1">
      <alignment horizontal="center" vertical="center" wrapText="1"/>
    </xf>
    <xf numFmtId="0" fontId="39" fillId="6" borderId="0" xfId="0" applyFont="1" applyFill="1" applyBorder="1" applyAlignment="1">
      <alignment horizontal="center" vertical="center" wrapText="1"/>
    </xf>
    <xf numFmtId="0" fontId="40" fillId="0" borderId="9" xfId="0" applyFont="1" applyFill="1" applyBorder="1" applyAlignment="1">
      <alignment horizontal="center" vertical="top"/>
    </xf>
    <xf numFmtId="0" fontId="40" fillId="0" borderId="0" xfId="0" applyFont="1" applyFill="1" applyBorder="1" applyAlignment="1">
      <alignment horizontal="center" vertical="top"/>
    </xf>
    <xf numFmtId="0" fontId="19" fillId="0" borderId="8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5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</cellXfs>
  <cellStyles count="157">
    <cellStyle name="br" xfId="1"/>
    <cellStyle name="col" xfId="2"/>
    <cellStyle name="st153" xfId="3"/>
    <cellStyle name="st154" xfId="4"/>
    <cellStyle name="style0" xfId="5"/>
    <cellStyle name="td" xfId="6"/>
    <cellStyle name="tr" xfId="7"/>
    <cellStyle name="xl100" xfId="8"/>
    <cellStyle name="xl101" xfId="9"/>
    <cellStyle name="xl102" xfId="10"/>
    <cellStyle name="xl103" xfId="11"/>
    <cellStyle name="xl104" xfId="12"/>
    <cellStyle name="xl105" xfId="13"/>
    <cellStyle name="xl106" xfId="14"/>
    <cellStyle name="xl107" xfId="15"/>
    <cellStyle name="xl108" xfId="16"/>
    <cellStyle name="xl109" xfId="17"/>
    <cellStyle name="xl110" xfId="18"/>
    <cellStyle name="xl111" xfId="19"/>
    <cellStyle name="xl112" xfId="20"/>
    <cellStyle name="xl113" xfId="21"/>
    <cellStyle name="xl114" xfId="22"/>
    <cellStyle name="xl115" xfId="23"/>
    <cellStyle name="xl116" xfId="24"/>
    <cellStyle name="xl117" xfId="25"/>
    <cellStyle name="xl118" xfId="26"/>
    <cellStyle name="xl119" xfId="27"/>
    <cellStyle name="xl120" xfId="28"/>
    <cellStyle name="xl121" xfId="29"/>
    <cellStyle name="xl122" xfId="30"/>
    <cellStyle name="xl123" xfId="31"/>
    <cellStyle name="xl124" xfId="32"/>
    <cellStyle name="xl125" xfId="33"/>
    <cellStyle name="xl126" xfId="34"/>
    <cellStyle name="xl127" xfId="35"/>
    <cellStyle name="xl128" xfId="36"/>
    <cellStyle name="xl129" xfId="37"/>
    <cellStyle name="xl130" xfId="38"/>
    <cellStyle name="xl131" xfId="39"/>
    <cellStyle name="xl132" xfId="40"/>
    <cellStyle name="xl133" xfId="41"/>
    <cellStyle name="xl134" xfId="42"/>
    <cellStyle name="xl135" xfId="43"/>
    <cellStyle name="xl136" xfId="44"/>
    <cellStyle name="xl137" xfId="45"/>
    <cellStyle name="xl138" xfId="46"/>
    <cellStyle name="xl139" xfId="47"/>
    <cellStyle name="xl140" xfId="48"/>
    <cellStyle name="xl141" xfId="49"/>
    <cellStyle name="xl142" xfId="50"/>
    <cellStyle name="xl143" xfId="51"/>
    <cellStyle name="xl144" xfId="52"/>
    <cellStyle name="xl145" xfId="53"/>
    <cellStyle name="xl146" xfId="54"/>
    <cellStyle name="xl147" xfId="55"/>
    <cellStyle name="xl148" xfId="56"/>
    <cellStyle name="xl149" xfId="57"/>
    <cellStyle name="xl150" xfId="58"/>
    <cellStyle name="xl151" xfId="59"/>
    <cellStyle name="xl152" xfId="60"/>
    <cellStyle name="xl153" xfId="61"/>
    <cellStyle name="xl154" xfId="62"/>
    <cellStyle name="xl155" xfId="63"/>
    <cellStyle name="xl156" xfId="64"/>
    <cellStyle name="xl157" xfId="65"/>
    <cellStyle name="xl158" xfId="66"/>
    <cellStyle name="xl159" xfId="67"/>
    <cellStyle name="xl160" xfId="68"/>
    <cellStyle name="xl161" xfId="69"/>
    <cellStyle name="xl162" xfId="70"/>
    <cellStyle name="xl163" xfId="71"/>
    <cellStyle name="xl164" xfId="72"/>
    <cellStyle name="xl165" xfId="73"/>
    <cellStyle name="xl166" xfId="74"/>
    <cellStyle name="xl167" xfId="75"/>
    <cellStyle name="xl168" xfId="76"/>
    <cellStyle name="xl21" xfId="77"/>
    <cellStyle name="xl22" xfId="78"/>
    <cellStyle name="xl23" xfId="79"/>
    <cellStyle name="xl24" xfId="80"/>
    <cellStyle name="xl25" xfId="81"/>
    <cellStyle name="xl26" xfId="82"/>
    <cellStyle name="xl27" xfId="83"/>
    <cellStyle name="xl28" xfId="84"/>
    <cellStyle name="xl29" xfId="85"/>
    <cellStyle name="xl30" xfId="86"/>
    <cellStyle name="xl31" xfId="87"/>
    <cellStyle name="xl32" xfId="88"/>
    <cellStyle name="xl33" xfId="89"/>
    <cellStyle name="xl34" xfId="90"/>
    <cellStyle name="xl35" xfId="91"/>
    <cellStyle name="xl36" xfId="92"/>
    <cellStyle name="xl37" xfId="93"/>
    <cellStyle name="xl38" xfId="94"/>
    <cellStyle name="xl39" xfId="95"/>
    <cellStyle name="xl40" xfId="96"/>
    <cellStyle name="xl41" xfId="97"/>
    <cellStyle name="xl42" xfId="98"/>
    <cellStyle name="xl43" xfId="99"/>
    <cellStyle name="xl44" xfId="100"/>
    <cellStyle name="xl45" xfId="101"/>
    <cellStyle name="xl46" xfId="102"/>
    <cellStyle name="xl47" xfId="103"/>
    <cellStyle name="xl48" xfId="104"/>
    <cellStyle name="xl49" xfId="105"/>
    <cellStyle name="xl50" xfId="106"/>
    <cellStyle name="xl51" xfId="107"/>
    <cellStyle name="xl52" xfId="108"/>
    <cellStyle name="xl53" xfId="109"/>
    <cellStyle name="xl54" xfId="110"/>
    <cellStyle name="xl55" xfId="111"/>
    <cellStyle name="xl56" xfId="112"/>
    <cellStyle name="xl57" xfId="113"/>
    <cellStyle name="xl58" xfId="114"/>
    <cellStyle name="xl59" xfId="115"/>
    <cellStyle name="xl60" xfId="116"/>
    <cellStyle name="xl61" xfId="117"/>
    <cellStyle name="xl62" xfId="118"/>
    <cellStyle name="xl63" xfId="119"/>
    <cellStyle name="xl64" xfId="120"/>
    <cellStyle name="xl65" xfId="121"/>
    <cellStyle name="xl66" xfId="122"/>
    <cellStyle name="xl67" xfId="123"/>
    <cellStyle name="xl68" xfId="124"/>
    <cellStyle name="xl69" xfId="125"/>
    <cellStyle name="xl70" xfId="126"/>
    <cellStyle name="xl71" xfId="127"/>
    <cellStyle name="xl72" xfId="128"/>
    <cellStyle name="xl73" xfId="129"/>
    <cellStyle name="xl74" xfId="130"/>
    <cellStyle name="xl75" xfId="131"/>
    <cellStyle name="xl76" xfId="132"/>
    <cellStyle name="xl77" xfId="133"/>
    <cellStyle name="xl78" xfId="134"/>
    <cellStyle name="xl79" xfId="135"/>
    <cellStyle name="xl80" xfId="136"/>
    <cellStyle name="xl81" xfId="137"/>
    <cellStyle name="xl82" xfId="138"/>
    <cellStyle name="xl83" xfId="139"/>
    <cellStyle name="xl84" xfId="140"/>
    <cellStyle name="xl85" xfId="141"/>
    <cellStyle name="xl86" xfId="142"/>
    <cellStyle name="xl87" xfId="143"/>
    <cellStyle name="xl88" xfId="144"/>
    <cellStyle name="xl89" xfId="145"/>
    <cellStyle name="xl90" xfId="146"/>
    <cellStyle name="xl91" xfId="147"/>
    <cellStyle name="xl92" xfId="148"/>
    <cellStyle name="xl93" xfId="149"/>
    <cellStyle name="xl94" xfId="150"/>
    <cellStyle name="xl95" xfId="151"/>
    <cellStyle name="xl96" xfId="152"/>
    <cellStyle name="xl97" xfId="153"/>
    <cellStyle name="xl98" xfId="154"/>
    <cellStyle name="xl99" xfId="155"/>
    <cellStyle name="Обычный" xfId="0" builtinId="0"/>
    <cellStyle name="Обычный 2" xfId="156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114</xdr:row>
      <xdr:rowOff>0</xdr:rowOff>
    </xdr:from>
    <xdr:to>
      <xdr:col>0</xdr:col>
      <xdr:colOff>114300</xdr:colOff>
      <xdr:row>114</xdr:row>
      <xdr:rowOff>123825</xdr:rowOff>
    </xdr:to>
    <xdr:sp macro="" textlink="">
      <xdr:nvSpPr>
        <xdr:cNvPr id="3101" name="AutoShape 1" descr="*"/>
        <xdr:cNvSpPr>
          <a:spLocks noChangeAspect="1" noChangeArrowheads="1"/>
        </xdr:cNvSpPr>
      </xdr:nvSpPr>
      <xdr:spPr bwMode="auto">
        <a:xfrm>
          <a:off x="0" y="32985075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115</xdr:row>
      <xdr:rowOff>0</xdr:rowOff>
    </xdr:from>
    <xdr:to>
      <xdr:col>0</xdr:col>
      <xdr:colOff>114300</xdr:colOff>
      <xdr:row>115</xdr:row>
      <xdr:rowOff>123825</xdr:rowOff>
    </xdr:to>
    <xdr:sp macro="" textlink="">
      <xdr:nvSpPr>
        <xdr:cNvPr id="3102" name="AutoShape 2" descr="*"/>
        <xdr:cNvSpPr>
          <a:spLocks noChangeAspect="1" noChangeArrowheads="1"/>
        </xdr:cNvSpPr>
      </xdr:nvSpPr>
      <xdr:spPr bwMode="auto">
        <a:xfrm>
          <a:off x="0" y="3322320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114300</xdr:colOff>
      <xdr:row>116</xdr:row>
      <xdr:rowOff>123825</xdr:rowOff>
    </xdr:to>
    <xdr:sp macro="" textlink="">
      <xdr:nvSpPr>
        <xdr:cNvPr id="3103" name="AutoShape 3" descr="*"/>
        <xdr:cNvSpPr>
          <a:spLocks noChangeAspect="1" noChangeArrowheads="1"/>
        </xdr:cNvSpPr>
      </xdr:nvSpPr>
      <xdr:spPr bwMode="auto">
        <a:xfrm>
          <a:off x="0" y="33461325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114300</xdr:colOff>
      <xdr:row>117</xdr:row>
      <xdr:rowOff>123825</xdr:rowOff>
    </xdr:to>
    <xdr:sp macro="" textlink="">
      <xdr:nvSpPr>
        <xdr:cNvPr id="3104" name="AutoShape 4" descr="*"/>
        <xdr:cNvSpPr>
          <a:spLocks noChangeAspect="1" noChangeArrowheads="1"/>
        </xdr:cNvSpPr>
      </xdr:nvSpPr>
      <xdr:spPr bwMode="auto">
        <a:xfrm>
          <a:off x="0" y="336994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124"/>
  <sheetViews>
    <sheetView view="pageBreakPreview" topLeftCell="A49" zoomScale="60" workbookViewId="0">
      <selection activeCell="C34" sqref="C34"/>
    </sheetView>
  </sheetViews>
  <sheetFormatPr defaultRowHeight="15"/>
  <cols>
    <col min="1" max="1" width="5.7109375" customWidth="1"/>
    <col min="2" max="2" width="52.140625" customWidth="1"/>
    <col min="3" max="3" width="66.42578125" customWidth="1"/>
  </cols>
  <sheetData>
    <row r="3" spans="1:3" ht="20.25">
      <c r="B3" s="67" t="s">
        <v>151</v>
      </c>
      <c r="C3" s="49" t="s">
        <v>87</v>
      </c>
    </row>
    <row r="4" spans="1:3" ht="20.25">
      <c r="B4" s="67" t="s">
        <v>152</v>
      </c>
      <c r="C4" s="69" t="s">
        <v>146</v>
      </c>
    </row>
    <row r="5" spans="1:3" ht="20.25">
      <c r="B5" s="68" t="s">
        <v>153</v>
      </c>
      <c r="C5" s="49" t="s">
        <v>147</v>
      </c>
    </row>
    <row r="6" spans="1:3" ht="15.75" customHeight="1">
      <c r="B6" s="70" t="s">
        <v>154</v>
      </c>
      <c r="C6" s="69" t="s">
        <v>149</v>
      </c>
    </row>
    <row r="7" spans="1:3">
      <c r="A7" s="50"/>
    </row>
    <row r="8" spans="1:3">
      <c r="A8" s="50"/>
    </row>
    <row r="9" spans="1:3">
      <c r="A9" s="50"/>
    </row>
    <row r="10" spans="1:3">
      <c r="A10" s="50"/>
    </row>
    <row r="11" spans="1:3">
      <c r="A11" s="50"/>
    </row>
    <row r="12" spans="1:3">
      <c r="A12" s="50"/>
    </row>
    <row r="13" spans="1:3">
      <c r="A13" s="50"/>
    </row>
    <row r="14" spans="1:3">
      <c r="A14" s="51" t="s">
        <v>88</v>
      </c>
    </row>
    <row r="15" spans="1:3" ht="15.75">
      <c r="A15" s="52"/>
    </row>
    <row r="16" spans="1:3">
      <c r="A16" s="50"/>
    </row>
    <row r="17" spans="1:3">
      <c r="A17" s="50"/>
    </row>
    <row r="18" spans="1:3">
      <c r="A18" s="50"/>
    </row>
    <row r="19" spans="1:3">
      <c r="A19" s="50"/>
    </row>
    <row r="20" spans="1:3">
      <c r="A20" s="50"/>
    </row>
    <row r="21" spans="1:3">
      <c r="A21" s="50"/>
    </row>
    <row r="22" spans="1:3">
      <c r="A22" s="50"/>
    </row>
    <row r="23" spans="1:3">
      <c r="A23" s="50"/>
    </row>
    <row r="24" spans="1:3" ht="20.25">
      <c r="A24" s="107" t="s">
        <v>89</v>
      </c>
      <c r="B24" s="107"/>
      <c r="C24" s="107"/>
    </row>
    <row r="25" spans="1:3" ht="20.25">
      <c r="A25" s="108"/>
      <c r="B25" s="108"/>
      <c r="C25" s="108"/>
    </row>
    <row r="26" spans="1:3" ht="20.25">
      <c r="A26" s="108" t="s">
        <v>165</v>
      </c>
      <c r="B26" s="108"/>
      <c r="C26" s="108"/>
    </row>
    <row r="27" spans="1:3" ht="20.25">
      <c r="A27" s="106"/>
      <c r="B27" s="106"/>
      <c r="C27" s="106"/>
    </row>
    <row r="28" spans="1:3" ht="20.25">
      <c r="A28" s="106" t="s">
        <v>148</v>
      </c>
      <c r="B28" s="106"/>
      <c r="C28" s="106"/>
    </row>
    <row r="29" spans="1:3" ht="20.25">
      <c r="A29" s="66"/>
      <c r="B29" s="66"/>
      <c r="C29" s="66"/>
    </row>
    <row r="30" spans="1:3" ht="20.25">
      <c r="A30" s="66"/>
      <c r="B30" s="66"/>
      <c r="C30" s="66"/>
    </row>
    <row r="31" spans="1:3" ht="20.25">
      <c r="A31" s="66"/>
      <c r="B31" s="66"/>
      <c r="C31" s="66"/>
    </row>
    <row r="32" spans="1:3" ht="20.25">
      <c r="A32" s="66"/>
      <c r="B32" s="66"/>
      <c r="C32" s="66"/>
    </row>
    <row r="33" spans="1:3" ht="20.25">
      <c r="A33" s="66"/>
      <c r="B33" s="66"/>
      <c r="C33" s="66"/>
    </row>
    <row r="34" spans="1:3" ht="20.25">
      <c r="A34" s="66"/>
      <c r="B34" s="66"/>
      <c r="C34" s="66"/>
    </row>
    <row r="35" spans="1:3" ht="20.25">
      <c r="A35" s="66"/>
      <c r="B35" s="66"/>
      <c r="C35" s="66"/>
    </row>
    <row r="36" spans="1:3" ht="20.25">
      <c r="A36" s="66"/>
      <c r="B36" s="66"/>
      <c r="C36" s="66"/>
    </row>
    <row r="37" spans="1:3" ht="20.25">
      <c r="A37" s="66"/>
      <c r="B37" s="66"/>
      <c r="C37" s="66"/>
    </row>
    <row r="38" spans="1:3" ht="20.25">
      <c r="A38" s="66"/>
      <c r="B38" s="66"/>
      <c r="C38" s="66"/>
    </row>
    <row r="39" spans="1:3" ht="20.25">
      <c r="A39" s="66"/>
      <c r="B39" s="66"/>
      <c r="C39" s="66"/>
    </row>
    <row r="40" spans="1:3" ht="20.25">
      <c r="A40" s="66"/>
      <c r="B40" s="66"/>
      <c r="C40" s="66"/>
    </row>
    <row r="41" spans="1:3" ht="20.25">
      <c r="A41" s="66"/>
      <c r="B41" s="66"/>
      <c r="C41" s="66"/>
    </row>
    <row r="42" spans="1:3" ht="20.25">
      <c r="A42" s="66"/>
      <c r="B42" s="66"/>
      <c r="C42" s="66"/>
    </row>
    <row r="43" spans="1:3" ht="20.25">
      <c r="A43" s="66"/>
      <c r="B43" s="66"/>
      <c r="C43" s="66"/>
    </row>
    <row r="44" spans="1:3" ht="20.25">
      <c r="A44" s="66"/>
      <c r="B44" s="66"/>
      <c r="C44" s="66"/>
    </row>
    <row r="45" spans="1:3" ht="20.25">
      <c r="A45" s="66"/>
      <c r="B45" s="66"/>
      <c r="C45" s="66"/>
    </row>
    <row r="46" spans="1:3" ht="20.25">
      <c r="A46" s="66"/>
      <c r="B46" s="66"/>
      <c r="C46" s="66"/>
    </row>
    <row r="47" spans="1:3" ht="20.25">
      <c r="A47" s="66"/>
      <c r="B47" s="66"/>
      <c r="C47" s="66"/>
    </row>
    <row r="48" spans="1:3" ht="20.25">
      <c r="A48" s="66"/>
      <c r="B48" s="66"/>
      <c r="C48" s="66"/>
    </row>
    <row r="49" spans="1:3" ht="20.25">
      <c r="A49" s="66"/>
      <c r="B49" s="66"/>
      <c r="C49" s="66"/>
    </row>
    <row r="50" spans="1:3" ht="20.25">
      <c r="A50" s="66"/>
      <c r="B50" s="66"/>
      <c r="C50" s="66"/>
    </row>
    <row r="51" spans="1:3" ht="20.25">
      <c r="A51" s="66"/>
      <c r="B51" s="66"/>
      <c r="C51" s="66"/>
    </row>
    <row r="52" spans="1:3" ht="20.25">
      <c r="A52" s="66"/>
      <c r="B52" s="66"/>
      <c r="C52" s="66"/>
    </row>
    <row r="53" spans="1:3" ht="20.25">
      <c r="A53" s="66"/>
      <c r="B53" s="66"/>
      <c r="C53" s="66"/>
    </row>
    <row r="54" spans="1:3" ht="20.25">
      <c r="A54" s="66"/>
      <c r="B54" s="66"/>
      <c r="C54" s="66"/>
    </row>
    <row r="55" spans="1:3" ht="20.25">
      <c r="A55" s="66"/>
      <c r="B55" s="66"/>
      <c r="C55" s="66"/>
    </row>
    <row r="56" spans="1:3" ht="20.25">
      <c r="A56" s="66"/>
      <c r="B56" s="66"/>
      <c r="C56" s="66"/>
    </row>
    <row r="57" spans="1:3" ht="20.25">
      <c r="A57" s="66"/>
      <c r="B57" s="66"/>
      <c r="C57" s="66"/>
    </row>
    <row r="58" spans="1:3" ht="20.25">
      <c r="A58" s="66"/>
      <c r="B58" s="106" t="s">
        <v>150</v>
      </c>
      <c r="C58" s="106"/>
    </row>
    <row r="59" spans="1:3" ht="15.75">
      <c r="A59" s="53"/>
    </row>
    <row r="60" spans="1:3" s="44" customFormat="1" ht="15.75">
      <c r="A60" s="101" t="s">
        <v>90</v>
      </c>
      <c r="B60" s="101"/>
      <c r="C60" s="101"/>
    </row>
    <row r="61" spans="1:3" s="44" customFormat="1" ht="16.5" thickBot="1">
      <c r="A61" s="53" t="s">
        <v>91</v>
      </c>
    </row>
    <row r="62" spans="1:3" s="44" customFormat="1" ht="51" customHeight="1" thickBot="1">
      <c r="B62" s="54" t="s">
        <v>92</v>
      </c>
      <c r="C62" s="55"/>
    </row>
    <row r="63" spans="1:3" s="44" customFormat="1" ht="21" customHeight="1" thickBot="1">
      <c r="B63" s="56" t="s">
        <v>93</v>
      </c>
      <c r="C63" s="57"/>
    </row>
    <row r="64" spans="1:3" s="44" customFormat="1" ht="21" customHeight="1" thickBot="1">
      <c r="B64" s="58" t="s">
        <v>94</v>
      </c>
      <c r="C64" s="59"/>
    </row>
    <row r="65" spans="1:3" s="44" customFormat="1" ht="21" customHeight="1" thickBot="1">
      <c r="B65" s="58" t="s">
        <v>95</v>
      </c>
      <c r="C65" s="59"/>
    </row>
    <row r="66" spans="1:3" s="44" customFormat="1" ht="21" customHeight="1" thickBot="1">
      <c r="B66" s="58" t="s">
        <v>96</v>
      </c>
      <c r="C66" s="59"/>
    </row>
    <row r="67" spans="1:3" s="44" customFormat="1" ht="21" customHeight="1" thickBot="1">
      <c r="B67" s="58" t="s">
        <v>97</v>
      </c>
      <c r="C67" s="59"/>
    </row>
    <row r="68" spans="1:3" s="44" customFormat="1" ht="21" customHeight="1" thickBot="1">
      <c r="B68" s="58" t="s">
        <v>98</v>
      </c>
      <c r="C68" s="59"/>
    </row>
    <row r="69" spans="1:3" s="44" customFormat="1" ht="33" customHeight="1" thickBot="1">
      <c r="B69" s="58" t="s">
        <v>99</v>
      </c>
      <c r="C69" s="59"/>
    </row>
    <row r="70" spans="1:3" s="44" customFormat="1" ht="23.25" customHeight="1" thickBot="1">
      <c r="B70" s="58" t="s">
        <v>100</v>
      </c>
      <c r="C70" s="60"/>
    </row>
    <row r="71" spans="1:3" s="44" customFormat="1" ht="30" customHeight="1" thickBot="1">
      <c r="B71" s="58" t="s">
        <v>101</v>
      </c>
      <c r="C71" s="61"/>
    </row>
    <row r="72" spans="1:3" s="44" customFormat="1" ht="19.5" customHeight="1">
      <c r="B72" s="62" t="s">
        <v>102</v>
      </c>
    </row>
    <row r="73" spans="1:3" s="44" customFormat="1" ht="15.75">
      <c r="A73" s="101" t="s">
        <v>103</v>
      </c>
      <c r="B73" s="101"/>
      <c r="C73" s="101"/>
    </row>
    <row r="74" spans="1:3" s="44" customFormat="1" ht="16.5">
      <c r="A74" s="63"/>
    </row>
    <row r="75" spans="1:3" s="44" customFormat="1" ht="107.25" customHeight="1">
      <c r="A75" s="71" t="s">
        <v>104</v>
      </c>
      <c r="B75" s="102" t="s">
        <v>105</v>
      </c>
      <c r="C75" s="103"/>
    </row>
    <row r="76" spans="1:3" s="44" customFormat="1" ht="25.5" customHeight="1">
      <c r="A76" s="72" t="s">
        <v>106</v>
      </c>
      <c r="B76" s="103" t="s">
        <v>107</v>
      </c>
      <c r="C76" s="103"/>
    </row>
    <row r="77" spans="1:3" s="44" customFormat="1" ht="49.5" customHeight="1">
      <c r="A77" s="45"/>
      <c r="B77" s="100" t="s">
        <v>108</v>
      </c>
      <c r="C77" s="100"/>
    </row>
    <row r="78" spans="1:3" s="44" customFormat="1" ht="42.75" customHeight="1">
      <c r="A78" s="45"/>
      <c r="B78" s="100" t="s">
        <v>109</v>
      </c>
      <c r="C78" s="100"/>
    </row>
    <row r="79" spans="1:3" s="44" customFormat="1" ht="21.75" customHeight="1">
      <c r="A79" s="45"/>
      <c r="B79" s="100" t="s">
        <v>110</v>
      </c>
      <c r="C79" s="100"/>
    </row>
    <row r="80" spans="1:3" s="44" customFormat="1" ht="21.75" customHeight="1">
      <c r="A80" s="45"/>
      <c r="B80" s="100" t="s">
        <v>111</v>
      </c>
      <c r="C80" s="100"/>
    </row>
    <row r="81" spans="1:3" s="44" customFormat="1" ht="21.75" customHeight="1">
      <c r="A81" s="45"/>
      <c r="B81" s="100" t="s">
        <v>112</v>
      </c>
      <c r="C81" s="100"/>
    </row>
    <row r="82" spans="1:3" s="44" customFormat="1" ht="38.25" customHeight="1">
      <c r="A82" s="45"/>
      <c r="B82" s="100" t="s">
        <v>113</v>
      </c>
      <c r="C82" s="100"/>
    </row>
    <row r="83" spans="1:3" s="44" customFormat="1" ht="21.75" customHeight="1">
      <c r="A83" s="45"/>
      <c r="B83" s="100" t="s">
        <v>114</v>
      </c>
      <c r="C83" s="100"/>
    </row>
    <row r="84" spans="1:3" s="44" customFormat="1" ht="42.75" customHeight="1">
      <c r="A84" s="45"/>
      <c r="B84" s="100" t="s">
        <v>155</v>
      </c>
      <c r="C84" s="100"/>
    </row>
    <row r="85" spans="1:3" s="44" customFormat="1" ht="21.75" customHeight="1">
      <c r="A85" s="45"/>
      <c r="B85" s="100" t="s">
        <v>115</v>
      </c>
      <c r="C85" s="100"/>
    </row>
    <row r="86" spans="1:3" s="44" customFormat="1" ht="21.75" customHeight="1">
      <c r="A86" s="45"/>
      <c r="B86" s="100" t="s">
        <v>116</v>
      </c>
      <c r="C86" s="100"/>
    </row>
    <row r="87" spans="1:3" s="44" customFormat="1" ht="21.75" customHeight="1">
      <c r="A87" s="45"/>
      <c r="B87" s="100" t="s">
        <v>117</v>
      </c>
      <c r="C87" s="100"/>
    </row>
    <row r="88" spans="1:3" s="44" customFormat="1" ht="44.25" customHeight="1">
      <c r="A88" s="45"/>
      <c r="B88" s="100" t="s">
        <v>118</v>
      </c>
      <c r="C88" s="100"/>
    </row>
    <row r="89" spans="1:3" s="44" customFormat="1" ht="21.75" customHeight="1">
      <c r="A89" s="72" t="s">
        <v>119</v>
      </c>
      <c r="B89" s="104" t="s">
        <v>120</v>
      </c>
      <c r="C89" s="104"/>
    </row>
    <row r="90" spans="1:3" s="44" customFormat="1" ht="16.5" customHeight="1">
      <c r="B90" s="105"/>
      <c r="C90" s="105"/>
    </row>
    <row r="91" spans="1:3" s="44" customFormat="1" ht="16.5" customHeight="1">
      <c r="B91" s="101" t="s">
        <v>121</v>
      </c>
      <c r="C91" s="101"/>
    </row>
    <row r="92" spans="1:3" s="44" customFormat="1" ht="16.5" customHeight="1">
      <c r="B92" s="101"/>
      <c r="C92" s="101"/>
    </row>
    <row r="93" spans="1:3" s="44" customFormat="1" ht="26.25" customHeight="1">
      <c r="B93" s="73" t="s">
        <v>122</v>
      </c>
      <c r="C93" s="73"/>
    </row>
    <row r="94" spans="1:3" s="44" customFormat="1" ht="26.25" customHeight="1">
      <c r="B94" s="73" t="s">
        <v>157</v>
      </c>
      <c r="C94" s="73"/>
    </row>
    <row r="95" spans="1:3" s="44" customFormat="1" ht="26.25" customHeight="1">
      <c r="B95" s="73" t="s">
        <v>123</v>
      </c>
      <c r="C95" s="73"/>
    </row>
    <row r="96" spans="1:3" s="44" customFormat="1" ht="46.5" customHeight="1">
      <c r="B96" s="73" t="s">
        <v>156</v>
      </c>
      <c r="C96" s="73"/>
    </row>
    <row r="97" spans="2:3" s="44" customFormat="1" ht="38.25" customHeight="1">
      <c r="B97" s="73" t="s">
        <v>162</v>
      </c>
      <c r="C97" s="73"/>
    </row>
    <row r="98" spans="2:3" s="44" customFormat="1" ht="40.5" customHeight="1">
      <c r="B98" s="73" t="s">
        <v>124</v>
      </c>
      <c r="C98" s="73"/>
    </row>
    <row r="99" spans="2:3" s="44" customFormat="1" ht="21.75" customHeight="1">
      <c r="B99" s="73" t="s">
        <v>125</v>
      </c>
      <c r="C99" s="73"/>
    </row>
    <row r="100" spans="2:3" s="44" customFormat="1" ht="25.5" customHeight="1">
      <c r="B100" s="73" t="s">
        <v>126</v>
      </c>
      <c r="C100" s="73"/>
    </row>
    <row r="101" spans="2:3" s="44" customFormat="1" ht="25.5" customHeight="1">
      <c r="B101" s="73" t="s">
        <v>127</v>
      </c>
      <c r="C101" s="73"/>
    </row>
    <row r="102" spans="2:3" s="44" customFormat="1" ht="41.25" customHeight="1">
      <c r="B102" s="73" t="s">
        <v>128</v>
      </c>
      <c r="C102" s="73"/>
    </row>
    <row r="103" spans="2:3" s="44" customFormat="1" ht="16.5" customHeight="1">
      <c r="B103" s="73" t="s">
        <v>129</v>
      </c>
      <c r="C103" s="73"/>
    </row>
    <row r="104" spans="2:3" s="44" customFormat="1" ht="16.5" customHeight="1">
      <c r="B104" s="73" t="s">
        <v>130</v>
      </c>
      <c r="C104" s="73"/>
    </row>
    <row r="105" spans="2:3" s="44" customFormat="1" ht="20.25" customHeight="1">
      <c r="B105" s="73" t="s">
        <v>131</v>
      </c>
      <c r="C105" s="73"/>
    </row>
    <row r="106" spans="2:3" s="44" customFormat="1" ht="20.25" customHeight="1">
      <c r="B106" s="73" t="s">
        <v>161</v>
      </c>
      <c r="C106" s="73"/>
    </row>
    <row r="107" spans="2:3" s="44" customFormat="1" ht="20.25" customHeight="1">
      <c r="B107" s="73" t="s">
        <v>132</v>
      </c>
      <c r="C107" s="73"/>
    </row>
    <row r="108" spans="2:3" s="44" customFormat="1" ht="20.25" customHeight="1">
      <c r="B108" s="73" t="s">
        <v>133</v>
      </c>
      <c r="C108" s="73"/>
    </row>
    <row r="109" spans="2:3" s="44" customFormat="1" ht="20.25" customHeight="1">
      <c r="B109" s="73" t="s">
        <v>134</v>
      </c>
      <c r="C109" s="73"/>
    </row>
    <row r="110" spans="2:3" s="44" customFormat="1" ht="20.25" customHeight="1">
      <c r="B110" s="73" t="s">
        <v>135</v>
      </c>
      <c r="C110" s="73"/>
    </row>
    <row r="111" spans="2:3" s="44" customFormat="1" ht="20.25" customHeight="1">
      <c r="B111" s="73" t="s">
        <v>136</v>
      </c>
      <c r="C111" s="73"/>
    </row>
    <row r="112" spans="2:3" s="44" customFormat="1" ht="20.25" customHeight="1">
      <c r="B112" s="73" t="s">
        <v>137</v>
      </c>
      <c r="C112" s="73"/>
    </row>
    <row r="113" spans="1:3" s="44" customFormat="1" ht="20.25" customHeight="1">
      <c r="B113" s="73" t="s">
        <v>138</v>
      </c>
      <c r="C113" s="74"/>
    </row>
    <row r="114" spans="1:3" s="44" customFormat="1" ht="56.25">
      <c r="B114" s="73" t="s">
        <v>139</v>
      </c>
      <c r="C114" s="74"/>
    </row>
    <row r="115" spans="1:3" s="44" customFormat="1" ht="18.75">
      <c r="A115" s="64" t="s">
        <v>140</v>
      </c>
      <c r="B115" s="77"/>
      <c r="C115" s="74"/>
    </row>
    <row r="116" spans="1:3" s="44" customFormat="1" ht="18.75">
      <c r="A116" s="64" t="s">
        <v>141</v>
      </c>
      <c r="B116" s="77"/>
      <c r="C116" s="74"/>
    </row>
    <row r="117" spans="1:3" s="44" customFormat="1" ht="18.75">
      <c r="A117" s="64" t="s">
        <v>142</v>
      </c>
      <c r="B117" s="77"/>
      <c r="C117" s="74"/>
    </row>
    <row r="118" spans="1:3" s="44" customFormat="1" ht="18.75">
      <c r="A118" s="64" t="s">
        <v>143</v>
      </c>
      <c r="B118" s="77"/>
      <c r="C118" s="74"/>
    </row>
    <row r="119" spans="1:3" s="44" customFormat="1" ht="18.75">
      <c r="B119" s="73" t="s">
        <v>144</v>
      </c>
      <c r="C119" s="74"/>
    </row>
    <row r="120" spans="1:3" s="44" customFormat="1" ht="56.25">
      <c r="B120" s="73" t="s">
        <v>145</v>
      </c>
      <c r="C120" s="74"/>
    </row>
    <row r="121" spans="1:3" s="44" customFormat="1" ht="15.75">
      <c r="A121" s="65"/>
    </row>
    <row r="123" spans="1:3" ht="27">
      <c r="B123" s="75" t="s">
        <v>158</v>
      </c>
    </row>
    <row r="124" spans="1:3" ht="31.5">
      <c r="B124" s="76" t="s">
        <v>159</v>
      </c>
    </row>
  </sheetData>
  <mergeCells count="26">
    <mergeCell ref="A60:C60"/>
    <mergeCell ref="B58:C58"/>
    <mergeCell ref="A24:C24"/>
    <mergeCell ref="A25:C25"/>
    <mergeCell ref="A26:C26"/>
    <mergeCell ref="A27:C27"/>
    <mergeCell ref="A28:C28"/>
    <mergeCell ref="B76:C76"/>
    <mergeCell ref="B77:C77"/>
    <mergeCell ref="B92:C92"/>
    <mergeCell ref="B86:C86"/>
    <mergeCell ref="B87:C87"/>
    <mergeCell ref="B88:C88"/>
    <mergeCell ref="B89:C89"/>
    <mergeCell ref="B90:C90"/>
    <mergeCell ref="B91:C91"/>
    <mergeCell ref="B78:C78"/>
    <mergeCell ref="B79:C79"/>
    <mergeCell ref="B85:C85"/>
    <mergeCell ref="A73:C73"/>
    <mergeCell ref="B75:C75"/>
    <mergeCell ref="B80:C80"/>
    <mergeCell ref="B81:C81"/>
    <mergeCell ref="B82:C82"/>
    <mergeCell ref="B83:C83"/>
    <mergeCell ref="B84:C84"/>
  </mergeCells>
  <pageMargins left="0.70866141732283472" right="0" top="0" bottom="0" header="0.31496062992125984" footer="0.31496062992125984"/>
  <pageSetup paperSize="9" scale="75" orientation="portrait" r:id="rId1"/>
  <rowBreaks count="1" manualBreakCount="1">
    <brk id="5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BY23"/>
  <sheetViews>
    <sheetView tabSelected="1" view="pageBreakPreview" zoomScale="115" zoomScaleNormal="115" zoomScaleSheetLayoutView="115" workbookViewId="0">
      <selection activeCell="A4" sqref="A4:C4"/>
    </sheetView>
  </sheetViews>
  <sheetFormatPr defaultRowHeight="15"/>
  <cols>
    <col min="1" max="1" width="6.85546875" style="22" customWidth="1"/>
    <col min="2" max="2" width="59" style="22" customWidth="1"/>
    <col min="3" max="3" width="20.42578125" customWidth="1"/>
    <col min="4" max="77" width="9.140625" style="22"/>
  </cols>
  <sheetData>
    <row r="1" spans="1:77">
      <c r="B1" s="109" t="s">
        <v>56</v>
      </c>
      <c r="C1" s="109"/>
    </row>
    <row r="2" spans="1:77">
      <c r="A2" s="112" t="s">
        <v>0</v>
      </c>
      <c r="B2" s="112"/>
      <c r="C2" s="112"/>
    </row>
    <row r="3" spans="1:77">
      <c r="A3" s="113" t="s">
        <v>178</v>
      </c>
      <c r="B3" s="113"/>
      <c r="C3" s="113"/>
    </row>
    <row r="4" spans="1:77">
      <c r="A4" s="112" t="s">
        <v>1</v>
      </c>
      <c r="B4" s="112"/>
      <c r="C4" s="112"/>
    </row>
    <row r="5" spans="1:77" ht="15.75" thickBot="1">
      <c r="A5" s="38"/>
    </row>
    <row r="6" spans="1:77" ht="45.75" customHeight="1" thickBot="1">
      <c r="A6" s="23" t="s">
        <v>2</v>
      </c>
      <c r="B6" s="39" t="s">
        <v>3</v>
      </c>
      <c r="C6" s="3" t="s">
        <v>4</v>
      </c>
    </row>
    <row r="7" spans="1:77" ht="15.75" thickBot="1">
      <c r="A7" s="26">
        <v>1</v>
      </c>
      <c r="B7" s="21">
        <v>2</v>
      </c>
      <c r="C7" s="4">
        <v>3</v>
      </c>
    </row>
    <row r="8" spans="1:77" s="18" customFormat="1" ht="17.25" customHeight="1" thickBot="1">
      <c r="A8" s="31"/>
      <c r="B8" s="40" t="s">
        <v>5</v>
      </c>
      <c r="C8" s="35">
        <f>C10+C12</f>
        <v>384739.3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</row>
    <row r="9" spans="1:77" s="18" customFormat="1" ht="17.25" customHeight="1">
      <c r="A9" s="110"/>
      <c r="B9" s="41" t="s">
        <v>6</v>
      </c>
      <c r="C9" s="36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</row>
    <row r="10" spans="1:77" s="18" customFormat="1" ht="17.25" customHeight="1" thickBot="1">
      <c r="A10" s="111"/>
      <c r="B10" s="40" t="s">
        <v>7</v>
      </c>
      <c r="C10" s="81">
        <v>366779.3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</row>
    <row r="11" spans="1:77" s="18" customFormat="1" ht="17.25" customHeight="1" thickBot="1">
      <c r="A11" s="31"/>
      <c r="B11" s="40" t="s">
        <v>8</v>
      </c>
      <c r="C11" s="35">
        <v>365409.15</v>
      </c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</row>
    <row r="12" spans="1:77" s="18" customFormat="1" ht="17.25" customHeight="1" thickBot="1">
      <c r="A12" s="31"/>
      <c r="B12" s="40" t="s">
        <v>9</v>
      </c>
      <c r="C12" s="35">
        <v>17960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</row>
    <row r="13" spans="1:77" s="18" customFormat="1" ht="17.25" customHeight="1" thickBot="1">
      <c r="A13" s="31"/>
      <c r="B13" s="40" t="s">
        <v>8</v>
      </c>
      <c r="C13" s="35">
        <v>738.9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</row>
    <row r="14" spans="1:77" ht="17.25" customHeight="1" thickBot="1">
      <c r="A14" s="31"/>
      <c r="B14" s="40" t="s">
        <v>10</v>
      </c>
      <c r="C14" s="4">
        <v>158.1</v>
      </c>
    </row>
    <row r="15" spans="1:77" ht="17.25" customHeight="1">
      <c r="A15" s="110"/>
      <c r="B15" s="41" t="s">
        <v>11</v>
      </c>
      <c r="C15" s="79"/>
    </row>
    <row r="16" spans="1:77" s="18" customFormat="1" ht="17.25" customHeight="1" thickBot="1">
      <c r="A16" s="111"/>
      <c r="B16" s="40" t="s">
        <v>72</v>
      </c>
      <c r="C16" s="26">
        <v>158.1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</row>
    <row r="17" spans="1:77" s="18" customFormat="1" ht="17.25" customHeight="1" thickBot="1">
      <c r="A17" s="31"/>
      <c r="B17" s="40" t="s">
        <v>12</v>
      </c>
      <c r="C17" s="21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</row>
    <row r="18" spans="1:77" ht="17.25" customHeight="1" thickBot="1">
      <c r="A18" s="31"/>
      <c r="B18" s="40" t="s">
        <v>13</v>
      </c>
      <c r="C18" s="4">
        <f>C20</f>
        <v>1289.5999999999999</v>
      </c>
    </row>
    <row r="19" spans="1:77" ht="17.25" customHeight="1">
      <c r="A19" s="42"/>
      <c r="B19" s="41" t="s">
        <v>6</v>
      </c>
      <c r="C19" s="12"/>
    </row>
    <row r="20" spans="1:77" ht="17.25" customHeight="1" thickBot="1">
      <c r="A20" s="31"/>
      <c r="B20" s="40" t="s">
        <v>14</v>
      </c>
      <c r="C20" s="35">
        <v>1289.5999999999999</v>
      </c>
    </row>
    <row r="21" spans="1:77" ht="17.25" customHeight="1">
      <c r="A21" s="110"/>
      <c r="B21" s="41" t="s">
        <v>11</v>
      </c>
      <c r="C21" s="12"/>
    </row>
    <row r="22" spans="1:77" ht="17.25" customHeight="1" thickBot="1">
      <c r="A22" s="111"/>
      <c r="B22" s="40" t="s">
        <v>15</v>
      </c>
      <c r="C22" s="37"/>
    </row>
    <row r="23" spans="1:77">
      <c r="A23" s="38"/>
    </row>
  </sheetData>
  <mergeCells count="7">
    <mergeCell ref="B1:C1"/>
    <mergeCell ref="A21:A22"/>
    <mergeCell ref="A9:A10"/>
    <mergeCell ref="A15:A16"/>
    <mergeCell ref="A2:C2"/>
    <mergeCell ref="A3:C3"/>
    <mergeCell ref="A4:C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0"/>
  <sheetViews>
    <sheetView topLeftCell="A4" zoomScaleSheetLayoutView="100" workbookViewId="0">
      <pane xSplit="2" ySplit="7" topLeftCell="C11" activePane="bottomRight" state="frozen"/>
      <selection activeCell="A4" sqref="A4"/>
      <selection pane="topRight" activeCell="C4" sqref="C4"/>
      <selection pane="bottomLeft" activeCell="A11" sqref="A11"/>
      <selection pane="bottomRight" activeCell="I24" sqref="I24"/>
    </sheetView>
  </sheetViews>
  <sheetFormatPr defaultRowHeight="15"/>
  <cols>
    <col min="1" max="1" width="60.140625" customWidth="1"/>
    <col min="3" max="10" width="15" customWidth="1"/>
  </cols>
  <sheetData>
    <row r="1" spans="1:10">
      <c r="J1" s="78" t="s">
        <v>16</v>
      </c>
    </row>
    <row r="2" spans="1:10">
      <c r="A2" s="1"/>
    </row>
    <row r="3" spans="1:10">
      <c r="A3" s="112" t="s">
        <v>160</v>
      </c>
      <c r="B3" s="112"/>
      <c r="C3" s="112"/>
      <c r="D3" s="112"/>
      <c r="E3" s="112"/>
      <c r="F3" s="112"/>
      <c r="G3" s="112"/>
      <c r="H3" s="112"/>
      <c r="I3" s="112"/>
      <c r="J3" s="112"/>
    </row>
    <row r="4" spans="1:10">
      <c r="A4" s="112" t="s">
        <v>179</v>
      </c>
      <c r="B4" s="112"/>
      <c r="C4" s="112"/>
      <c r="D4" s="112"/>
      <c r="E4" s="112"/>
      <c r="F4" s="112"/>
      <c r="G4" s="112"/>
      <c r="H4" s="112"/>
      <c r="I4" s="112"/>
      <c r="J4" s="112"/>
    </row>
    <row r="5" spans="1:10" ht="15.75" thickBot="1">
      <c r="A5" s="1"/>
    </row>
    <row r="6" spans="1:10" ht="19.5" customHeight="1" thickBot="1">
      <c r="A6" s="125" t="s">
        <v>3</v>
      </c>
      <c r="B6" s="114" t="s">
        <v>17</v>
      </c>
      <c r="C6" s="114" t="s">
        <v>71</v>
      </c>
      <c r="D6" s="119" t="s">
        <v>57</v>
      </c>
      <c r="E6" s="129"/>
      <c r="F6" s="129"/>
      <c r="G6" s="129"/>
      <c r="H6" s="129"/>
      <c r="I6" s="129"/>
      <c r="J6" s="120"/>
    </row>
    <row r="7" spans="1:10" ht="15.75" thickBot="1">
      <c r="A7" s="126"/>
      <c r="B7" s="128"/>
      <c r="C7" s="128"/>
      <c r="D7" s="114" t="s">
        <v>18</v>
      </c>
      <c r="E7" s="116" t="s">
        <v>11</v>
      </c>
      <c r="F7" s="117"/>
      <c r="G7" s="117"/>
      <c r="H7" s="117"/>
      <c r="I7" s="117"/>
      <c r="J7" s="118"/>
    </row>
    <row r="8" spans="1:10" ht="138" customHeight="1" thickBot="1">
      <c r="A8" s="126"/>
      <c r="B8" s="128"/>
      <c r="C8" s="128"/>
      <c r="D8" s="128"/>
      <c r="E8" s="114" t="s">
        <v>61</v>
      </c>
      <c r="F8" s="114" t="s">
        <v>59</v>
      </c>
      <c r="G8" s="114" t="s">
        <v>60</v>
      </c>
      <c r="H8" s="114" t="s">
        <v>62</v>
      </c>
      <c r="I8" s="119" t="s">
        <v>63</v>
      </c>
      <c r="J8" s="120"/>
    </row>
    <row r="9" spans="1:10" ht="15.75" thickBot="1">
      <c r="A9" s="127"/>
      <c r="B9" s="115"/>
      <c r="C9" s="115"/>
      <c r="D9" s="115"/>
      <c r="E9" s="115"/>
      <c r="F9" s="115"/>
      <c r="G9" s="115"/>
      <c r="H9" s="115"/>
      <c r="I9" s="2" t="s">
        <v>18</v>
      </c>
      <c r="J9" s="82" t="s">
        <v>19</v>
      </c>
    </row>
    <row r="10" spans="1:10" ht="15.75" thickBot="1">
      <c r="A10" s="80">
        <v>1</v>
      </c>
      <c r="B10" s="83">
        <v>2</v>
      </c>
      <c r="C10" s="83">
        <v>3</v>
      </c>
      <c r="D10" s="83">
        <v>4</v>
      </c>
      <c r="E10" s="83">
        <v>5</v>
      </c>
      <c r="F10" s="83">
        <v>6</v>
      </c>
      <c r="G10" s="83">
        <v>7</v>
      </c>
      <c r="H10" s="83">
        <v>8</v>
      </c>
      <c r="I10" s="83">
        <v>9</v>
      </c>
      <c r="J10" s="83">
        <v>10</v>
      </c>
    </row>
    <row r="11" spans="1:10" ht="15.75" customHeight="1" thickBot="1">
      <c r="A11" s="87" t="s">
        <v>20</v>
      </c>
      <c r="B11" s="88">
        <v>100</v>
      </c>
      <c r="C11" s="88" t="s">
        <v>21</v>
      </c>
      <c r="D11" s="88">
        <f>SUM(E11:I11)</f>
        <v>52145298</v>
      </c>
      <c r="E11" s="88">
        <f>E14</f>
        <v>50722998</v>
      </c>
      <c r="F11" s="88">
        <f>F18</f>
        <v>1422300</v>
      </c>
      <c r="G11" s="88">
        <v>0</v>
      </c>
      <c r="H11" s="88">
        <v>0</v>
      </c>
      <c r="I11" s="88">
        <f>I12+I15+I19</f>
        <v>0</v>
      </c>
      <c r="J11" s="88">
        <v>0</v>
      </c>
    </row>
    <row r="12" spans="1:10" ht="15.75" customHeight="1" thickBot="1">
      <c r="A12" s="16" t="s">
        <v>73</v>
      </c>
      <c r="B12" s="83">
        <v>110</v>
      </c>
      <c r="C12" s="83"/>
      <c r="D12" s="83">
        <f t="shared" ref="D12:D50" si="0">SUM(E12:I12)</f>
        <v>0</v>
      </c>
      <c r="E12" s="83" t="s">
        <v>21</v>
      </c>
      <c r="F12" s="83" t="s">
        <v>21</v>
      </c>
      <c r="G12" s="83" t="s">
        <v>21</v>
      </c>
      <c r="H12" s="83" t="s">
        <v>21</v>
      </c>
      <c r="I12" s="35"/>
      <c r="J12" s="83" t="s">
        <v>21</v>
      </c>
    </row>
    <row r="13" spans="1:10" ht="15.75" customHeight="1" thickBot="1">
      <c r="A13" s="16" t="s">
        <v>74</v>
      </c>
      <c r="B13" s="83"/>
      <c r="C13" s="83"/>
      <c r="D13" s="83">
        <f>SUM(E13:I13)</f>
        <v>0</v>
      </c>
      <c r="E13" s="83" t="s">
        <v>21</v>
      </c>
      <c r="F13" s="83" t="s">
        <v>21</v>
      </c>
      <c r="G13" s="83" t="s">
        <v>21</v>
      </c>
      <c r="H13" s="83" t="s">
        <v>21</v>
      </c>
      <c r="I13" s="21"/>
      <c r="J13" s="83" t="s">
        <v>21</v>
      </c>
    </row>
    <row r="14" spans="1:10" ht="15.75" customHeight="1" thickBot="1">
      <c r="A14" s="24" t="s">
        <v>75</v>
      </c>
      <c r="B14" s="83"/>
      <c r="C14" s="83">
        <v>130</v>
      </c>
      <c r="D14" s="83">
        <f>SUM(E14:I14)</f>
        <v>50722998</v>
      </c>
      <c r="E14" s="35">
        <v>50722998</v>
      </c>
      <c r="F14" s="83"/>
      <c r="G14" s="83"/>
      <c r="H14" s="83"/>
      <c r="I14" s="83"/>
      <c r="J14" s="83"/>
    </row>
    <row r="15" spans="1:10" ht="15.75" customHeight="1" thickBot="1">
      <c r="A15" s="16" t="s">
        <v>22</v>
      </c>
      <c r="B15" s="83">
        <v>120</v>
      </c>
      <c r="C15" s="83">
        <v>130</v>
      </c>
      <c r="D15" s="83">
        <f t="shared" si="0"/>
        <v>0</v>
      </c>
      <c r="E15" s="83"/>
      <c r="F15" s="83" t="s">
        <v>21</v>
      </c>
      <c r="G15" s="83" t="s">
        <v>21</v>
      </c>
      <c r="H15" s="83"/>
      <c r="I15" s="35"/>
      <c r="J15" s="83"/>
    </row>
    <row r="16" spans="1:10" s="22" customFormat="1" ht="31.5" customHeight="1" thickBot="1">
      <c r="A16" s="19" t="s">
        <v>69</v>
      </c>
      <c r="B16" s="20">
        <v>130</v>
      </c>
      <c r="C16" s="20"/>
      <c r="D16" s="21">
        <f t="shared" si="0"/>
        <v>0</v>
      </c>
      <c r="E16" s="20" t="s">
        <v>21</v>
      </c>
      <c r="F16" s="20" t="s">
        <v>21</v>
      </c>
      <c r="G16" s="20" t="s">
        <v>21</v>
      </c>
      <c r="H16" s="20" t="s">
        <v>21</v>
      </c>
      <c r="I16" s="20"/>
      <c r="J16" s="20" t="s">
        <v>21</v>
      </c>
    </row>
    <row r="17" spans="1:17" s="22" customFormat="1" ht="44.25" customHeight="1" thickBot="1">
      <c r="A17" s="19" t="s">
        <v>58</v>
      </c>
      <c r="B17" s="23">
        <v>140</v>
      </c>
      <c r="C17" s="23"/>
      <c r="D17" s="21">
        <f t="shared" si="0"/>
        <v>0</v>
      </c>
      <c r="E17" s="23" t="s">
        <v>21</v>
      </c>
      <c r="F17" s="23" t="s">
        <v>21</v>
      </c>
      <c r="G17" s="23" t="s">
        <v>21</v>
      </c>
      <c r="H17" s="23" t="s">
        <v>21</v>
      </c>
      <c r="I17" s="23"/>
      <c r="J17" s="23" t="s">
        <v>21</v>
      </c>
      <c r="K17" s="123" t="s">
        <v>82</v>
      </c>
      <c r="L17" s="124"/>
      <c r="M17" s="124"/>
      <c r="N17" s="124"/>
      <c r="O17" s="124"/>
      <c r="P17" s="124"/>
      <c r="Q17" s="124"/>
    </row>
    <row r="18" spans="1:17" ht="15.75" customHeight="1" thickBot="1">
      <c r="A18" s="16" t="s">
        <v>23</v>
      </c>
      <c r="B18" s="83">
        <v>150</v>
      </c>
      <c r="C18" s="83">
        <v>180</v>
      </c>
      <c r="D18" s="83">
        <f t="shared" si="0"/>
        <v>1422300</v>
      </c>
      <c r="E18" s="83" t="s">
        <v>21</v>
      </c>
      <c r="F18" s="35">
        <v>1422300</v>
      </c>
      <c r="G18" s="83"/>
      <c r="H18" s="83" t="s">
        <v>21</v>
      </c>
      <c r="I18" s="83" t="s">
        <v>21</v>
      </c>
      <c r="J18" s="83" t="s">
        <v>21</v>
      </c>
    </row>
    <row r="19" spans="1:17" ht="15.75" customHeight="1" thickBot="1">
      <c r="A19" s="16" t="s">
        <v>24</v>
      </c>
      <c r="B19" s="83">
        <v>160</v>
      </c>
      <c r="C19" s="83"/>
      <c r="D19" s="83">
        <f t="shared" si="0"/>
        <v>0</v>
      </c>
      <c r="E19" s="83" t="s">
        <v>21</v>
      </c>
      <c r="F19" s="83" t="s">
        <v>21</v>
      </c>
      <c r="G19" s="83" t="s">
        <v>21</v>
      </c>
      <c r="H19" s="83" t="s">
        <v>21</v>
      </c>
      <c r="I19" s="35"/>
      <c r="J19" s="83"/>
    </row>
    <row r="20" spans="1:17" ht="15.75" customHeight="1" thickBot="1">
      <c r="A20" s="16" t="s">
        <v>25</v>
      </c>
      <c r="B20" s="83">
        <v>180</v>
      </c>
      <c r="C20" s="83" t="s">
        <v>21</v>
      </c>
      <c r="D20" s="83">
        <f t="shared" si="0"/>
        <v>0</v>
      </c>
      <c r="E20" s="83" t="s">
        <v>21</v>
      </c>
      <c r="F20" s="83" t="s">
        <v>21</v>
      </c>
      <c r="G20" s="83" t="s">
        <v>21</v>
      </c>
      <c r="H20" s="83" t="s">
        <v>21</v>
      </c>
      <c r="I20" s="83"/>
      <c r="J20" s="83" t="s">
        <v>21</v>
      </c>
    </row>
    <row r="21" spans="1:17" ht="15.75" customHeight="1" thickBot="1">
      <c r="A21" s="87" t="s">
        <v>26</v>
      </c>
      <c r="B21" s="88">
        <v>200</v>
      </c>
      <c r="C21" s="88" t="s">
        <v>21</v>
      </c>
      <c r="D21" s="88">
        <f>SUM(E21:J21)</f>
        <v>52303420.25</v>
      </c>
      <c r="E21" s="88">
        <f t="shared" ref="E21:J21" si="1">E22+E30+E34</f>
        <v>50872386.799999997</v>
      </c>
      <c r="F21" s="88">
        <f t="shared" si="1"/>
        <v>1422300</v>
      </c>
      <c r="G21" s="88">
        <f t="shared" si="1"/>
        <v>0</v>
      </c>
      <c r="H21" s="88">
        <f t="shared" si="1"/>
        <v>0</v>
      </c>
      <c r="I21" s="88">
        <f t="shared" si="1"/>
        <v>8733.4500000000007</v>
      </c>
      <c r="J21" s="88">
        <f t="shared" si="1"/>
        <v>0</v>
      </c>
    </row>
    <row r="22" spans="1:17" ht="15.75" customHeight="1" thickBot="1">
      <c r="A22" s="87" t="s">
        <v>27</v>
      </c>
      <c r="B22" s="88">
        <v>210</v>
      </c>
      <c r="C22" s="88"/>
      <c r="D22" s="89">
        <f t="shared" si="0"/>
        <v>46362307.799999997</v>
      </c>
      <c r="E22" s="97">
        <f>E24+E25</f>
        <v>46362307.799999997</v>
      </c>
      <c r="F22" s="88">
        <f>F23+F25</f>
        <v>0</v>
      </c>
      <c r="G22" s="88">
        <f>G23+G25</f>
        <v>0</v>
      </c>
      <c r="H22" s="88">
        <f>H23+H25</f>
        <v>0</v>
      </c>
      <c r="I22" s="88">
        <f>I23+I25</f>
        <v>0</v>
      </c>
      <c r="J22" s="88">
        <f>J23+J25</f>
        <v>0</v>
      </c>
    </row>
    <row r="23" spans="1:17" ht="15.75" customHeight="1" thickBot="1">
      <c r="A23" s="6" t="s">
        <v>6</v>
      </c>
      <c r="B23" s="79">
        <v>211</v>
      </c>
      <c r="C23" s="12"/>
      <c r="D23" s="79"/>
      <c r="E23" s="25"/>
      <c r="F23" s="25"/>
      <c r="G23" s="12"/>
      <c r="H23" s="12"/>
      <c r="I23" s="12"/>
      <c r="J23" s="12"/>
    </row>
    <row r="24" spans="1:17" ht="15.75" customHeight="1" thickBot="1">
      <c r="A24" s="14" t="s">
        <v>166</v>
      </c>
      <c r="B24" s="90"/>
      <c r="C24" s="2">
        <v>111</v>
      </c>
      <c r="D24" s="2">
        <f t="shared" si="0"/>
        <v>35643181.799999997</v>
      </c>
      <c r="E24" s="43">
        <f>35493793+149388.8</f>
        <v>35643181.799999997</v>
      </c>
      <c r="F24" s="23"/>
      <c r="G24" s="90"/>
      <c r="H24" s="90"/>
      <c r="I24" s="91"/>
      <c r="J24" s="90"/>
    </row>
    <row r="25" spans="1:17" ht="15.75" customHeight="1" thickBot="1">
      <c r="A25" s="16" t="s">
        <v>167</v>
      </c>
      <c r="B25" s="83"/>
      <c r="C25" s="83">
        <v>119</v>
      </c>
      <c r="D25" s="83">
        <f t="shared" si="0"/>
        <v>10719126</v>
      </c>
      <c r="E25" s="35">
        <v>10719126</v>
      </c>
      <c r="F25" s="83"/>
      <c r="G25" s="83"/>
      <c r="H25" s="83"/>
      <c r="I25" s="35"/>
      <c r="J25" s="83"/>
    </row>
    <row r="26" spans="1:17" ht="15.75" customHeight="1" thickBot="1">
      <c r="A26" s="16" t="s">
        <v>28</v>
      </c>
      <c r="B26" s="83">
        <v>220</v>
      </c>
      <c r="C26" s="83"/>
      <c r="D26" s="83">
        <f t="shared" si="0"/>
        <v>0</v>
      </c>
      <c r="E26" s="83"/>
      <c r="F26" s="83"/>
      <c r="G26" s="83"/>
      <c r="H26" s="83"/>
      <c r="I26" s="83"/>
      <c r="J26" s="83"/>
    </row>
    <row r="27" spans="1:17" ht="15.75" customHeight="1" thickBot="1">
      <c r="A27" s="16" t="s">
        <v>6</v>
      </c>
      <c r="B27" s="83"/>
      <c r="C27" s="83"/>
      <c r="D27" s="83">
        <f t="shared" si="0"/>
        <v>0</v>
      </c>
      <c r="E27" s="83"/>
      <c r="F27" s="83"/>
      <c r="G27" s="83"/>
      <c r="H27" s="83"/>
      <c r="I27" s="83"/>
      <c r="J27" s="83"/>
    </row>
    <row r="28" spans="1:17" ht="15.75" customHeight="1" thickBot="1">
      <c r="A28" s="16" t="s">
        <v>29</v>
      </c>
      <c r="B28" s="83">
        <v>230</v>
      </c>
      <c r="C28" s="83">
        <v>321</v>
      </c>
      <c r="D28" s="83">
        <f t="shared" si="0"/>
        <v>0</v>
      </c>
      <c r="E28" s="35"/>
      <c r="F28" s="83"/>
      <c r="G28" s="83"/>
      <c r="H28" s="83"/>
      <c r="I28" s="83"/>
      <c r="J28" s="83"/>
      <c r="K28" s="92" t="s">
        <v>168</v>
      </c>
    </row>
    <row r="29" spans="1:17" ht="15.75" customHeight="1" thickBot="1">
      <c r="A29" s="14" t="s">
        <v>70</v>
      </c>
      <c r="B29" s="2">
        <v>240</v>
      </c>
      <c r="C29" s="2"/>
      <c r="D29" s="83">
        <f t="shared" si="0"/>
        <v>0</v>
      </c>
      <c r="E29" s="2"/>
      <c r="F29" s="2"/>
      <c r="G29" s="2"/>
      <c r="H29" s="2"/>
      <c r="I29" s="2"/>
      <c r="J29" s="2"/>
    </row>
    <row r="30" spans="1:17" ht="27.75" customHeight="1" thickBot="1">
      <c r="A30" s="87" t="s">
        <v>30</v>
      </c>
      <c r="B30" s="93">
        <v>250</v>
      </c>
      <c r="C30" s="88" t="s">
        <v>21</v>
      </c>
      <c r="D30" s="88">
        <f t="shared" si="0"/>
        <v>45272</v>
      </c>
      <c r="E30" s="97">
        <f t="shared" ref="E30:J30" si="2">SUM(E31:E33)</f>
        <v>45272</v>
      </c>
      <c r="F30" s="88">
        <f t="shared" si="2"/>
        <v>0</v>
      </c>
      <c r="G30" s="88">
        <f t="shared" si="2"/>
        <v>0</v>
      </c>
      <c r="H30" s="88">
        <f t="shared" si="2"/>
        <v>0</v>
      </c>
      <c r="I30" s="88">
        <f t="shared" si="2"/>
        <v>0</v>
      </c>
      <c r="J30" s="88">
        <f t="shared" si="2"/>
        <v>0</v>
      </c>
      <c r="K30" s="92"/>
    </row>
    <row r="31" spans="1:17" ht="17.25" customHeight="1" thickBot="1">
      <c r="A31" s="94" t="s">
        <v>169</v>
      </c>
      <c r="B31" s="80"/>
      <c r="C31" s="83">
        <v>851</v>
      </c>
      <c r="D31" s="83"/>
      <c r="E31" s="35">
        <v>45272</v>
      </c>
      <c r="F31" s="83"/>
      <c r="G31" s="83"/>
      <c r="H31" s="83"/>
      <c r="I31" s="35"/>
      <c r="J31" s="83"/>
      <c r="K31" s="92"/>
    </row>
    <row r="32" spans="1:17" ht="17.25" customHeight="1" thickBot="1">
      <c r="A32" s="94" t="s">
        <v>170</v>
      </c>
      <c r="B32" s="95"/>
      <c r="C32" s="83">
        <v>852</v>
      </c>
      <c r="D32" s="83">
        <f>SUM(E32:I32)</f>
        <v>0</v>
      </c>
      <c r="E32" s="35"/>
      <c r="F32" s="83"/>
      <c r="G32" s="83"/>
      <c r="H32" s="83"/>
      <c r="I32" s="35"/>
      <c r="J32" s="83"/>
      <c r="K32" s="92"/>
    </row>
    <row r="33" spans="1:14" ht="15.75" customHeight="1" thickBot="1">
      <c r="A33" s="14" t="s">
        <v>171</v>
      </c>
      <c r="B33" s="83"/>
      <c r="C33" s="83">
        <v>853</v>
      </c>
      <c r="D33" s="83">
        <f>SUM(E33:I33)</f>
        <v>0</v>
      </c>
      <c r="E33" s="35"/>
      <c r="F33" s="83"/>
      <c r="G33" s="83"/>
      <c r="H33" s="83"/>
      <c r="I33" s="35"/>
      <c r="J33" s="83"/>
      <c r="K33" s="92"/>
    </row>
    <row r="34" spans="1:14" ht="15.75" customHeight="1" thickBot="1">
      <c r="A34" s="87" t="s">
        <v>31</v>
      </c>
      <c r="B34" s="88">
        <v>260</v>
      </c>
      <c r="C34" s="88" t="s">
        <v>21</v>
      </c>
      <c r="D34" s="88">
        <f>SUM(E34:J34)</f>
        <v>5895840.4500000002</v>
      </c>
      <c r="E34" s="97">
        <f>SUM(E35:E42)</f>
        <v>4464807</v>
      </c>
      <c r="F34" s="88">
        <f t="shared" ref="F34:J34" si="3">SUM(F35:F42)</f>
        <v>1422300</v>
      </c>
      <c r="G34" s="88">
        <f t="shared" si="3"/>
        <v>0</v>
      </c>
      <c r="H34" s="88">
        <f t="shared" si="3"/>
        <v>0</v>
      </c>
      <c r="I34" s="88">
        <f t="shared" si="3"/>
        <v>8733.4500000000007</v>
      </c>
      <c r="J34" s="88">
        <f t="shared" si="3"/>
        <v>0</v>
      </c>
    </row>
    <row r="35" spans="1:14" ht="15.75" customHeight="1" thickBot="1">
      <c r="A35" s="16" t="s">
        <v>76</v>
      </c>
      <c r="B35" s="83"/>
      <c r="C35" s="83">
        <v>244</v>
      </c>
      <c r="D35" s="83">
        <f>SUM(E35:I35)</f>
        <v>139450</v>
      </c>
      <c r="E35" s="35">
        <v>139450</v>
      </c>
      <c r="F35" s="35"/>
      <c r="G35" s="83"/>
      <c r="H35" s="83"/>
      <c r="I35" s="35"/>
      <c r="J35" s="83"/>
    </row>
    <row r="36" spans="1:14" ht="15.75" customHeight="1" thickBot="1">
      <c r="A36" s="16" t="s">
        <v>163</v>
      </c>
      <c r="B36" s="83"/>
      <c r="C36" s="83">
        <v>244</v>
      </c>
      <c r="D36" s="83">
        <f t="shared" si="0"/>
        <v>0</v>
      </c>
      <c r="E36" s="35"/>
      <c r="F36" s="35"/>
      <c r="G36" s="83"/>
      <c r="H36" s="83"/>
      <c r="I36" s="35"/>
      <c r="J36" s="83"/>
    </row>
    <row r="37" spans="1:14" ht="15.75" customHeight="1" thickBot="1">
      <c r="A37" s="27" t="s">
        <v>77</v>
      </c>
      <c r="B37" s="83"/>
      <c r="C37" s="83">
        <v>244</v>
      </c>
      <c r="D37" s="83">
        <f t="shared" si="0"/>
        <v>2971065</v>
      </c>
      <c r="E37" s="35">
        <v>2971065</v>
      </c>
      <c r="F37" s="35"/>
      <c r="G37" s="21"/>
      <c r="H37" s="21"/>
      <c r="I37" s="35"/>
      <c r="J37" s="83"/>
    </row>
    <row r="38" spans="1:14" ht="15.75" customHeight="1" thickBot="1">
      <c r="A38" s="27" t="s">
        <v>164</v>
      </c>
      <c r="B38" s="83"/>
      <c r="C38" s="83">
        <v>244</v>
      </c>
      <c r="D38" s="83">
        <f t="shared" si="0"/>
        <v>0</v>
      </c>
      <c r="E38" s="35"/>
      <c r="F38" s="35"/>
      <c r="G38" s="21"/>
      <c r="H38" s="21"/>
      <c r="I38" s="35"/>
      <c r="J38" s="83"/>
      <c r="L38" s="86"/>
      <c r="M38" s="85"/>
      <c r="N38" s="84"/>
    </row>
    <row r="39" spans="1:14" ht="15.75" customHeight="1" thickBot="1">
      <c r="A39" s="24" t="s">
        <v>78</v>
      </c>
      <c r="B39" s="83"/>
      <c r="C39" s="83">
        <v>244</v>
      </c>
      <c r="D39" s="83">
        <f t="shared" si="0"/>
        <v>348750</v>
      </c>
      <c r="E39" s="35">
        <f>223035</f>
        <v>223035</v>
      </c>
      <c r="F39" s="35">
        <v>125715</v>
      </c>
      <c r="G39" s="83"/>
      <c r="H39" s="83"/>
      <c r="I39" s="35"/>
      <c r="J39" s="83"/>
    </row>
    <row r="40" spans="1:14" ht="15.75" customHeight="1" thickBot="1">
      <c r="A40" s="27" t="s">
        <v>79</v>
      </c>
      <c r="B40" s="83"/>
      <c r="C40" s="83">
        <v>244</v>
      </c>
      <c r="D40" s="83">
        <f t="shared" si="0"/>
        <v>1761508</v>
      </c>
      <c r="E40" s="35">
        <f>159703+605220</f>
        <v>764923</v>
      </c>
      <c r="F40" s="35">
        <v>996585</v>
      </c>
      <c r="G40" s="83"/>
      <c r="H40" s="83"/>
      <c r="I40" s="35"/>
      <c r="J40" s="83"/>
    </row>
    <row r="41" spans="1:14" ht="15.75" customHeight="1" thickBot="1">
      <c r="A41" s="96" t="s">
        <v>172</v>
      </c>
      <c r="B41" s="83"/>
      <c r="C41" s="83">
        <v>244</v>
      </c>
      <c r="D41" s="83">
        <f t="shared" si="0"/>
        <v>300000</v>
      </c>
      <c r="E41" s="35"/>
      <c r="F41" s="35">
        <v>300000</v>
      </c>
      <c r="G41" s="83"/>
      <c r="H41" s="83"/>
      <c r="I41" s="35"/>
      <c r="J41" s="83"/>
    </row>
    <row r="42" spans="1:14" ht="15.75" customHeight="1" thickBot="1">
      <c r="A42" s="27" t="s">
        <v>173</v>
      </c>
      <c r="B42" s="83"/>
      <c r="C42" s="83">
        <v>244</v>
      </c>
      <c r="D42" s="83">
        <f>SUM(E42:J42)</f>
        <v>375067.45</v>
      </c>
      <c r="E42" s="35">
        <f>38000+328334</f>
        <v>366334</v>
      </c>
      <c r="F42" s="35"/>
      <c r="G42" s="83"/>
      <c r="H42" s="83"/>
      <c r="I42" s="99">
        <v>8733.4500000000007</v>
      </c>
      <c r="J42" s="83"/>
    </row>
    <row r="43" spans="1:14" s="32" customFormat="1" ht="15.75" customHeight="1" thickBot="1">
      <c r="A43" s="33" t="s">
        <v>32</v>
      </c>
      <c r="B43" s="34">
        <v>300</v>
      </c>
      <c r="C43" s="34" t="s">
        <v>21</v>
      </c>
      <c r="D43" s="34">
        <v>0</v>
      </c>
      <c r="E43" s="34"/>
      <c r="F43" s="34"/>
      <c r="G43" s="34"/>
      <c r="H43" s="34"/>
      <c r="I43" s="34"/>
      <c r="J43" s="34"/>
      <c r="K43" s="121" t="s">
        <v>80</v>
      </c>
      <c r="L43" s="122"/>
      <c r="M43" s="122"/>
    </row>
    <row r="44" spans="1:14" s="32" customFormat="1" ht="15.75" customHeight="1" thickBot="1">
      <c r="A44" s="33" t="s">
        <v>33</v>
      </c>
      <c r="B44" s="34">
        <v>310</v>
      </c>
      <c r="C44" s="34"/>
      <c r="D44" s="34">
        <v>0</v>
      </c>
      <c r="E44" s="34"/>
      <c r="F44" s="34"/>
      <c r="G44" s="34"/>
      <c r="H44" s="34"/>
      <c r="I44" s="34"/>
      <c r="J44" s="34"/>
      <c r="K44" s="121"/>
      <c r="L44" s="122"/>
      <c r="M44" s="122"/>
    </row>
    <row r="45" spans="1:14" s="32" customFormat="1" ht="15.75" customHeight="1" thickBot="1">
      <c r="A45" s="33" t="s">
        <v>34</v>
      </c>
      <c r="B45" s="34">
        <v>320</v>
      </c>
      <c r="C45" s="34"/>
      <c r="D45" s="34">
        <v>0</v>
      </c>
      <c r="E45" s="34"/>
      <c r="F45" s="34"/>
      <c r="G45" s="34"/>
      <c r="H45" s="34"/>
      <c r="I45" s="34"/>
      <c r="J45" s="34"/>
      <c r="K45" s="121"/>
      <c r="L45" s="122"/>
      <c r="M45" s="122"/>
    </row>
    <row r="46" spans="1:14" s="32" customFormat="1" ht="15.75" customHeight="1" thickBot="1">
      <c r="A46" s="33" t="s">
        <v>35</v>
      </c>
      <c r="B46" s="34">
        <v>400</v>
      </c>
      <c r="C46" s="34"/>
      <c r="D46" s="34">
        <v>0</v>
      </c>
      <c r="E46" s="34"/>
      <c r="F46" s="34"/>
      <c r="G46" s="34"/>
      <c r="H46" s="34"/>
      <c r="I46" s="34"/>
      <c r="J46" s="34"/>
      <c r="K46" s="121"/>
      <c r="L46" s="122"/>
      <c r="M46" s="122"/>
    </row>
    <row r="47" spans="1:14" s="32" customFormat="1" ht="15.75" customHeight="1" thickBot="1">
      <c r="A47" s="33" t="s">
        <v>36</v>
      </c>
      <c r="B47" s="34">
        <v>410</v>
      </c>
      <c r="C47" s="34"/>
      <c r="D47" s="34">
        <v>0</v>
      </c>
      <c r="E47" s="34"/>
      <c r="F47" s="34"/>
      <c r="G47" s="34"/>
      <c r="H47" s="34"/>
      <c r="I47" s="34"/>
      <c r="J47" s="34"/>
      <c r="K47" s="121"/>
      <c r="L47" s="122"/>
      <c r="M47" s="122"/>
    </row>
    <row r="48" spans="1:14" s="32" customFormat="1" ht="15.75" customHeight="1" thickBot="1">
      <c r="A48" s="33" t="s">
        <v>37</v>
      </c>
      <c r="B48" s="34">
        <v>420</v>
      </c>
      <c r="C48" s="34"/>
      <c r="D48" s="34">
        <v>0</v>
      </c>
      <c r="E48" s="34"/>
      <c r="F48" s="34"/>
      <c r="G48" s="34"/>
      <c r="H48" s="34"/>
      <c r="I48" s="34"/>
      <c r="J48" s="34"/>
      <c r="K48" s="121"/>
      <c r="L48" s="122"/>
      <c r="M48" s="122"/>
    </row>
    <row r="49" spans="1:10" ht="15.75" customHeight="1" thickBot="1">
      <c r="A49" s="16" t="s">
        <v>38</v>
      </c>
      <c r="B49" s="83">
        <v>500</v>
      </c>
      <c r="C49" s="83" t="s">
        <v>21</v>
      </c>
      <c r="D49" s="83">
        <f>SUM(E49:J49)</f>
        <v>158122.25</v>
      </c>
      <c r="E49" s="35">
        <v>149388.79999999999</v>
      </c>
      <c r="F49" s="35"/>
      <c r="G49" s="83"/>
      <c r="H49" s="83"/>
      <c r="I49" s="35">
        <v>8733.4500000000007</v>
      </c>
      <c r="J49" s="83"/>
    </row>
    <row r="50" spans="1:10" ht="15.75" thickBot="1">
      <c r="A50" s="16" t="s">
        <v>39</v>
      </c>
      <c r="B50" s="83">
        <v>600</v>
      </c>
      <c r="C50" s="83" t="s">
        <v>21</v>
      </c>
      <c r="D50" s="83">
        <f t="shared" si="0"/>
        <v>0</v>
      </c>
      <c r="E50" s="35">
        <f>E49+E11-E21</f>
        <v>0</v>
      </c>
      <c r="F50" s="35">
        <f>F49+F11-F21</f>
        <v>0</v>
      </c>
      <c r="G50" s="21">
        <v>0</v>
      </c>
      <c r="H50" s="21">
        <v>0</v>
      </c>
      <c r="I50" s="35">
        <f>I49+I11-I21</f>
        <v>0</v>
      </c>
      <c r="J50" s="35">
        <v>0</v>
      </c>
    </row>
  </sheetData>
  <mergeCells count="15">
    <mergeCell ref="A3:J3"/>
    <mergeCell ref="A4:J4"/>
    <mergeCell ref="A6:A9"/>
    <mergeCell ref="B6:B9"/>
    <mergeCell ref="C6:C9"/>
    <mergeCell ref="D6:J6"/>
    <mergeCell ref="D7:D9"/>
    <mergeCell ref="E8:E9"/>
    <mergeCell ref="F8:F9"/>
    <mergeCell ref="G8:G9"/>
    <mergeCell ref="H8:H9"/>
    <mergeCell ref="E7:J7"/>
    <mergeCell ref="I8:J8"/>
    <mergeCell ref="K43:M48"/>
    <mergeCell ref="K17:Q17"/>
  </mergeCells>
  <pageMargins left="0" right="0" top="0.59055118110236227" bottom="0" header="0.51181102362204722" footer="0.51181102362204722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7"/>
  <sheetViews>
    <sheetView view="pageBreakPreview" zoomScale="115" zoomScaleSheetLayoutView="115" workbookViewId="0">
      <selection activeCell="H12" sqref="H12:I12"/>
    </sheetView>
  </sheetViews>
  <sheetFormatPr defaultRowHeight="15"/>
  <cols>
    <col min="1" max="1" width="44.7109375" customWidth="1"/>
    <col min="3" max="12" width="13.85546875" customWidth="1"/>
  </cols>
  <sheetData>
    <row r="1" spans="1:13">
      <c r="A1" s="109" t="s">
        <v>40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3">
      <c r="A2" s="10"/>
    </row>
    <row r="3" spans="1:13">
      <c r="A3" s="112" t="s">
        <v>174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</row>
    <row r="4" spans="1:13" ht="15.75" thickBot="1">
      <c r="A4" s="1"/>
    </row>
    <row r="5" spans="1:13" ht="15.75" customHeight="1" thickBot="1">
      <c r="A5" s="114" t="s">
        <v>3</v>
      </c>
      <c r="B5" s="114" t="s">
        <v>17</v>
      </c>
      <c r="C5" s="114" t="s">
        <v>64</v>
      </c>
      <c r="D5" s="116" t="s">
        <v>41</v>
      </c>
      <c r="E5" s="117"/>
      <c r="F5" s="117"/>
      <c r="G5" s="117"/>
      <c r="H5" s="117"/>
      <c r="I5" s="117"/>
      <c r="J5" s="117"/>
      <c r="K5" s="117"/>
      <c r="L5" s="118"/>
    </row>
    <row r="6" spans="1:13" ht="15.75" customHeight="1" thickBot="1">
      <c r="A6" s="128"/>
      <c r="B6" s="128"/>
      <c r="C6" s="128"/>
      <c r="D6" s="119" t="s">
        <v>42</v>
      </c>
      <c r="E6" s="129"/>
      <c r="F6" s="120"/>
      <c r="G6" s="116" t="s">
        <v>11</v>
      </c>
      <c r="H6" s="117"/>
      <c r="I6" s="117"/>
      <c r="J6" s="117"/>
      <c r="K6" s="117"/>
      <c r="L6" s="118"/>
    </row>
    <row r="7" spans="1:13" ht="67.5" customHeight="1" thickBot="1">
      <c r="A7" s="128"/>
      <c r="B7" s="128"/>
      <c r="C7" s="128"/>
      <c r="D7" s="130"/>
      <c r="E7" s="131"/>
      <c r="F7" s="132"/>
      <c r="G7" s="116" t="s">
        <v>65</v>
      </c>
      <c r="H7" s="117"/>
      <c r="I7" s="118"/>
      <c r="J7" s="116" t="s">
        <v>66</v>
      </c>
      <c r="K7" s="117"/>
      <c r="L7" s="118"/>
    </row>
    <row r="8" spans="1:13" ht="66" customHeight="1" thickBot="1">
      <c r="A8" s="115"/>
      <c r="B8" s="115"/>
      <c r="C8" s="115"/>
      <c r="D8" s="7" t="s">
        <v>175</v>
      </c>
      <c r="E8" s="13" t="s">
        <v>176</v>
      </c>
      <c r="F8" s="2" t="s">
        <v>177</v>
      </c>
      <c r="G8" s="7" t="s">
        <v>175</v>
      </c>
      <c r="H8" s="13" t="s">
        <v>176</v>
      </c>
      <c r="I8" s="2" t="s">
        <v>177</v>
      </c>
      <c r="J8" s="7" t="s">
        <v>175</v>
      </c>
      <c r="K8" s="13" t="s">
        <v>176</v>
      </c>
      <c r="L8" s="2" t="s">
        <v>177</v>
      </c>
    </row>
    <row r="9" spans="1:13" ht="15.75" thickBot="1">
      <c r="A9" s="11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</row>
    <row r="10" spans="1:13" ht="26.25" thickBot="1">
      <c r="A10" s="15" t="s">
        <v>67</v>
      </c>
      <c r="B10" s="48" t="s">
        <v>81</v>
      </c>
      <c r="C10" s="11" t="s">
        <v>21</v>
      </c>
      <c r="D10" s="11">
        <f>'Таблица 2'!D34</f>
        <v>5895840.4500000002</v>
      </c>
      <c r="E10" s="79">
        <v>5640342</v>
      </c>
      <c r="F10" s="79">
        <v>6091604</v>
      </c>
      <c r="G10" s="17">
        <f>G11+G12</f>
        <v>5895840.4500000002</v>
      </c>
      <c r="H10" s="79">
        <f>E10</f>
        <v>5640342</v>
      </c>
      <c r="I10" s="79">
        <f>F10</f>
        <v>6091604</v>
      </c>
      <c r="J10" s="17">
        <v>0</v>
      </c>
      <c r="K10" s="17">
        <v>0</v>
      </c>
      <c r="L10" s="17">
        <v>0</v>
      </c>
      <c r="M10" s="46" t="s">
        <v>85</v>
      </c>
    </row>
    <row r="11" spans="1:13" ht="41.25" customHeight="1" thickBot="1">
      <c r="A11" s="14" t="s">
        <v>68</v>
      </c>
      <c r="B11" s="2">
        <v>1001</v>
      </c>
      <c r="C11" s="2" t="s">
        <v>21</v>
      </c>
      <c r="D11" s="43">
        <f>'Таблица 1'!C18</f>
        <v>1289.5999999999999</v>
      </c>
      <c r="E11" s="3"/>
      <c r="F11" s="3"/>
      <c r="G11" s="39">
        <f>D11</f>
        <v>1289.5999999999999</v>
      </c>
      <c r="H11" s="3"/>
      <c r="I11" s="3"/>
      <c r="J11" s="3"/>
      <c r="K11" s="3"/>
      <c r="L11" s="3"/>
      <c r="M11" s="46" t="s">
        <v>83</v>
      </c>
    </row>
    <row r="12" spans="1:13" ht="37.5" customHeight="1" thickBot="1">
      <c r="A12" s="5" t="s">
        <v>43</v>
      </c>
      <c r="B12" s="4">
        <v>2001</v>
      </c>
      <c r="C12" s="4">
        <v>2016</v>
      </c>
      <c r="D12" s="35">
        <f>D10-D11</f>
        <v>5894550.8500000006</v>
      </c>
      <c r="E12" s="4">
        <f>E10</f>
        <v>5640342</v>
      </c>
      <c r="F12" s="83">
        <f>F10</f>
        <v>6091604</v>
      </c>
      <c r="G12" s="39">
        <f>D12</f>
        <v>5894550.8500000006</v>
      </c>
      <c r="H12" s="98">
        <f>H10</f>
        <v>5640342</v>
      </c>
      <c r="I12" s="98">
        <f>I10</f>
        <v>6091604</v>
      </c>
      <c r="J12" s="4"/>
      <c r="K12" s="4"/>
      <c r="L12" s="4"/>
      <c r="M12" s="47" t="s">
        <v>84</v>
      </c>
    </row>
    <row r="15" spans="1:13">
      <c r="D15">
        <f>'Таблица 2'!D34</f>
        <v>5895840.4500000002</v>
      </c>
    </row>
    <row r="16" spans="1:13">
      <c r="D16">
        <f>D10-D15</f>
        <v>0</v>
      </c>
    </row>
    <row r="17" spans="4:4">
      <c r="D17">
        <f>52145298+8733.45+149388.8</f>
        <v>52303420.25</v>
      </c>
    </row>
  </sheetData>
  <mergeCells count="10">
    <mergeCell ref="A5:A8"/>
    <mergeCell ref="B5:B8"/>
    <mergeCell ref="C5:C8"/>
    <mergeCell ref="A1:L1"/>
    <mergeCell ref="A3:L3"/>
    <mergeCell ref="D6:F7"/>
    <mergeCell ref="D5:L5"/>
    <mergeCell ref="G6:L6"/>
    <mergeCell ref="G7:I7"/>
    <mergeCell ref="J7:L7"/>
  </mergeCells>
  <pageMargins left="0" right="0" top="0.90551181102362199" bottom="0" header="0.51181102362204722" footer="0.51181102362204722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SheetLayoutView="100" workbookViewId="0">
      <selection activeCell="A5" sqref="A5:C5"/>
    </sheetView>
  </sheetViews>
  <sheetFormatPr defaultRowHeight="18.75"/>
  <cols>
    <col min="1" max="1" width="61.28515625" customWidth="1"/>
    <col min="2" max="3" width="17.7109375" customWidth="1"/>
    <col min="4" max="4" width="9.140625" style="46"/>
  </cols>
  <sheetData>
    <row r="1" spans="1:4">
      <c r="C1" s="8" t="s">
        <v>44</v>
      </c>
    </row>
    <row r="2" spans="1:4">
      <c r="A2" s="1"/>
    </row>
    <row r="3" spans="1:4">
      <c r="A3" s="112" t="s">
        <v>45</v>
      </c>
      <c r="B3" s="112"/>
      <c r="C3" s="112"/>
    </row>
    <row r="4" spans="1:4">
      <c r="A4" s="112" t="s">
        <v>180</v>
      </c>
      <c r="B4" s="112"/>
      <c r="C4" s="112"/>
    </row>
    <row r="5" spans="1:4">
      <c r="A5" s="112" t="s">
        <v>46</v>
      </c>
      <c r="B5" s="112"/>
      <c r="C5" s="112"/>
    </row>
    <row r="6" spans="1:4" ht="19.5" thickBot="1">
      <c r="A6" s="10"/>
    </row>
    <row r="7" spans="1:4" ht="78" customHeight="1" thickBot="1">
      <c r="A7" s="2" t="s">
        <v>3</v>
      </c>
      <c r="B7" s="28" t="s">
        <v>17</v>
      </c>
      <c r="C7" s="28" t="s">
        <v>47</v>
      </c>
    </row>
    <row r="8" spans="1:4" ht="19.5" thickBot="1">
      <c r="A8" s="29">
        <v>1</v>
      </c>
      <c r="B8" s="30">
        <v>2</v>
      </c>
      <c r="C8" s="30">
        <v>3</v>
      </c>
    </row>
    <row r="9" spans="1:4" ht="18" customHeight="1" thickBot="1">
      <c r="A9" s="16" t="s">
        <v>38</v>
      </c>
      <c r="B9" s="30">
        <v>10</v>
      </c>
      <c r="C9" s="30"/>
      <c r="D9" s="46" t="s">
        <v>86</v>
      </c>
    </row>
    <row r="10" spans="1:4" ht="18" customHeight="1" thickBot="1">
      <c r="A10" s="16" t="s">
        <v>39</v>
      </c>
      <c r="B10" s="30">
        <v>20</v>
      </c>
      <c r="C10" s="30"/>
    </row>
    <row r="11" spans="1:4" ht="18" customHeight="1" thickBot="1">
      <c r="A11" s="16" t="s">
        <v>48</v>
      </c>
      <c r="B11" s="30">
        <v>30</v>
      </c>
      <c r="C11" s="30"/>
    </row>
    <row r="12" spans="1:4" ht="18" customHeight="1" thickBot="1">
      <c r="A12" s="16"/>
      <c r="B12" s="30"/>
      <c r="C12" s="30"/>
    </row>
    <row r="13" spans="1:4" ht="18" customHeight="1" thickBot="1">
      <c r="A13" s="16" t="s">
        <v>49</v>
      </c>
      <c r="B13" s="30">
        <v>40</v>
      </c>
      <c r="C13" s="30"/>
    </row>
    <row r="14" spans="1:4" ht="18" customHeight="1" thickBot="1">
      <c r="A14" s="16"/>
      <c r="B14" s="30"/>
      <c r="C14" s="30"/>
    </row>
    <row r="15" spans="1:4">
      <c r="A15" s="1"/>
    </row>
    <row r="16" spans="1:4">
      <c r="C16" s="8" t="s">
        <v>50</v>
      </c>
    </row>
    <row r="17" spans="1:4">
      <c r="A17" s="1"/>
    </row>
    <row r="18" spans="1:4">
      <c r="A18" s="112" t="s">
        <v>51</v>
      </c>
      <c r="B18" s="112"/>
      <c r="C18" s="112"/>
    </row>
    <row r="19" spans="1:4" ht="19.5" thickBot="1">
      <c r="A19" s="1"/>
    </row>
    <row r="20" spans="1:4" ht="19.5" thickBot="1">
      <c r="A20" s="2" t="s">
        <v>3</v>
      </c>
      <c r="B20" s="28" t="s">
        <v>17</v>
      </c>
      <c r="C20" s="28" t="s">
        <v>52</v>
      </c>
    </row>
    <row r="21" spans="1:4" ht="19.5" thickBot="1">
      <c r="A21" s="29">
        <v>1</v>
      </c>
      <c r="B21" s="30">
        <v>2</v>
      </c>
      <c r="C21" s="30">
        <v>3</v>
      </c>
    </row>
    <row r="22" spans="1:4" ht="15" customHeight="1" thickBot="1">
      <c r="A22" s="16" t="s">
        <v>53</v>
      </c>
      <c r="B22" s="30">
        <v>10</v>
      </c>
      <c r="C22" s="30"/>
    </row>
    <row r="23" spans="1:4" ht="42" customHeight="1" thickBot="1">
      <c r="A23" s="16" t="s">
        <v>54</v>
      </c>
      <c r="B23" s="30">
        <v>20</v>
      </c>
      <c r="C23" s="30"/>
    </row>
    <row r="24" spans="1:4" ht="19.5" customHeight="1" thickBot="1">
      <c r="A24" s="16" t="s">
        <v>55</v>
      </c>
      <c r="B24" s="30">
        <v>30</v>
      </c>
      <c r="C24" s="30"/>
      <c r="D24" s="46" t="s">
        <v>86</v>
      </c>
    </row>
  </sheetData>
  <mergeCells count="4">
    <mergeCell ref="A3:C3"/>
    <mergeCell ref="A4:C4"/>
    <mergeCell ref="A5:C5"/>
    <mergeCell ref="A18:C18"/>
  </mergeCells>
  <pageMargins left="0" right="0" top="0.59055118110236215" bottom="0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Текстовая часть</vt:lpstr>
      <vt:lpstr>Таблица 1</vt:lpstr>
      <vt:lpstr>Таблица 2</vt:lpstr>
      <vt:lpstr>Таблица 2.1</vt:lpstr>
      <vt:lpstr>Таблица 3,4</vt:lpstr>
      <vt:lpstr>'Таблица 2'!Область_печати</vt:lpstr>
      <vt:lpstr>'Таблица 2.1'!Область_печати</vt:lpstr>
      <vt:lpstr>'Таблица 3,4'!Область_печати</vt:lpstr>
      <vt:lpstr>'Текстовая часть'!Область_печати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САНЯ</dc:creator>
  <cp:lastModifiedBy>user</cp:lastModifiedBy>
  <cp:lastPrinted>2016-10-25T05:42:43Z</cp:lastPrinted>
  <dcterms:created xsi:type="dcterms:W3CDTF">2015-12-26T19:39:04Z</dcterms:created>
  <dcterms:modified xsi:type="dcterms:W3CDTF">2017-11-02T06:38:50Z</dcterms:modified>
</cp:coreProperties>
</file>